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16" r:id="rId1"/>
  </sheets>
  <definedNames>
    <definedName name="_xlnm.Print_Area" localSheetId="0">'Лист 1'!$A$1:$G$95</definedName>
  </definedNames>
  <calcPr calcId="124519"/>
</workbook>
</file>

<file path=xl/calcChain.xml><?xml version="1.0" encoding="utf-8"?>
<calcChain xmlns="http://schemas.openxmlformats.org/spreadsheetml/2006/main">
  <c r="G94" i="16"/>
  <c r="G93"/>
  <c r="F94"/>
  <c r="F93"/>
  <c r="G78"/>
  <c r="G74" l="1"/>
  <c r="F74"/>
  <c r="G86"/>
  <c r="G85" s="1"/>
  <c r="F86"/>
  <c r="F85" s="1"/>
  <c r="G81"/>
  <c r="G80" s="1"/>
  <c r="F81"/>
  <c r="F80" s="1"/>
  <c r="F78"/>
  <c r="G70"/>
  <c r="F70"/>
  <c r="G67"/>
  <c r="F67"/>
  <c r="G60"/>
  <c r="F60"/>
  <c r="G55"/>
  <c r="F55"/>
  <c r="G49"/>
  <c r="F49"/>
  <c r="G43"/>
  <c r="F43"/>
  <c r="G39"/>
  <c r="F39"/>
  <c r="G34"/>
  <c r="F34"/>
  <c r="G27"/>
  <c r="F27"/>
  <c r="G20"/>
  <c r="F20"/>
  <c r="G14"/>
  <c r="F14"/>
  <c r="G12"/>
  <c r="F12"/>
  <c r="G7"/>
  <c r="G6" s="1"/>
  <c r="F7"/>
  <c r="F6" s="1"/>
  <c r="F47" l="1"/>
  <c r="F11"/>
  <c r="G47"/>
  <c r="G11"/>
  <c r="F91"/>
  <c r="G91" l="1"/>
</calcChain>
</file>

<file path=xl/sharedStrings.xml><?xml version="1.0" encoding="utf-8"?>
<sst xmlns="http://schemas.openxmlformats.org/spreadsheetml/2006/main" count="191" uniqueCount="121">
  <si>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</si>
  <si>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</si>
  <si>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</si>
  <si>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</si>
  <si>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</si>
  <si>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</si>
  <si>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</si>
  <si>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</si>
  <si>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</si>
  <si>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</si>
  <si>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</si>
  <si>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</si>
  <si>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</si>
  <si>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</si>
  <si>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</si>
  <si>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</si>
  <si>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</si>
  <si>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</si>
  <si>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</si>
  <si>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</si>
  <si>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</si>
  <si>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</si>
  <si>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</si>
  <si>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</si>
  <si>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</si>
  <si>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</si>
  <si>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</si>
  <si>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</si>
  <si>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</si>
  <si>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</si>
  <si>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</si>
  <si>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</si>
  <si>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</si>
  <si>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</si>
  <si>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</si>
  <si>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</si>
  <si>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</si>
  <si>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</si>
  <si>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</si>
  <si>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</si>
  <si>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</si>
  <si>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</si>
  <si>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</si>
  <si>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</si>
  <si>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</si>
  <si>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</si>
  <si>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</si>
  <si>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</si>
  <si>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</si>
  <si>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</si>
  <si>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</si>
  <si>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</si>
  <si>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</si>
  <si>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</si>
  <si>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</si>
  <si>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</si>
  <si>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19 6 01 90500</t>
  </si>
  <si>
    <t>99 1 01 92070</t>
  </si>
  <si>
    <t>1101</t>
  </si>
  <si>
    <t>11 1 00 00000</t>
  </si>
  <si>
    <t>19 2 00 00000</t>
  </si>
  <si>
    <t xml:space="preserve">3.8.Подпрограмма «Благоустройство мест массового отдыха»  </t>
  </si>
  <si>
    <t>05 0 00 00000</t>
  </si>
  <si>
    <t>05 1 01 90390</t>
  </si>
  <si>
    <t>24 0 00 00000</t>
  </si>
  <si>
    <t xml:space="preserve">19 9 01 90520 </t>
  </si>
  <si>
    <t>19 4 00 00000</t>
  </si>
  <si>
    <t>19 6 00 00000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</si>
  <si>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</si>
  <si>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</si>
  <si>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</si>
  <si>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19 9 00 00000 </t>
  </si>
  <si>
    <t>24 2 00 00000</t>
  </si>
  <si>
    <t>24 2 01 S8850</t>
  </si>
  <si>
    <t>ОБ</t>
  </si>
  <si>
    <t>ФБ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</si>
  <si>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</si>
  <si>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</si>
  <si>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</si>
  <si>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</si>
  <si>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</si>
  <si>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5. Муниципальная Программа «Развитие транспортной системы»</t>
  </si>
  <si>
    <t>4. Муниципальная Программа «Использование и охрана земель на территории Залуженского сельского поселения»</t>
  </si>
  <si>
    <t>4.1.Подпрограмма «Повышение эффективности использования и охраны земель»</t>
  </si>
  <si>
    <t xml:space="preserve">3.5. Подпрограмма «Реконструкция, ремонт сетей и объектов водоснабжения» </t>
  </si>
  <si>
    <t>3.6.Подпрограмма «Градостроительная деятельность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</si>
  <si>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</t>
  </si>
  <si>
    <t>16 7 01 S8790</t>
  </si>
  <si>
    <t>16 1 00 00000</t>
  </si>
  <si>
    <t>19 3 03 90800</t>
  </si>
  <si>
    <t>16 2 01 S8510</t>
  </si>
  <si>
    <t>(тыс.рублей)</t>
  </si>
  <si>
    <t>19 7 01 90850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</si>
  <si>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</si>
  <si>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Залуженского сельского поселения»</t>
  </si>
  <si>
    <t>19 4 01 S8530</t>
  </si>
  <si>
    <t>ТОСы</t>
  </si>
  <si>
    <t>16 7 00 00000</t>
  </si>
  <si>
    <t>19 6 02 98500</t>
  </si>
  <si>
    <t>19 3 01 88050</t>
  </si>
  <si>
    <t>19 2 01 70100</t>
  </si>
  <si>
    <t>19 4 01 70100</t>
  </si>
  <si>
    <r>
  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</t>
    </r>
    <r>
      <rPr>
        <sz val="11"/>
        <color theme="1"/>
        <rFont val="Arial"/>
        <family val="2"/>
        <charset val="204"/>
      </rPr>
      <t xml:space="preserve"> </t>
    </r>
  </si>
  <si>
    <t>19 4 01 90530</t>
  </si>
  <si>
    <t>19 7 00 00000</t>
  </si>
  <si>
    <t>19 7 01 S8460</t>
  </si>
  <si>
    <t xml:space="preserve">ФБ  </t>
  </si>
  <si>
    <t xml:space="preserve">соф. </t>
  </si>
  <si>
    <t>7. Непрограммные расходы органов местного самоуправления</t>
  </si>
  <si>
    <t>06 0 00 00000</t>
  </si>
  <si>
    <t>6. Муниципальная Программа «Формирование современной городской среды Залуженского сельского поселения»</t>
  </si>
  <si>
    <t>6.1. Подпрограмма «Формирование современной городской среды Залуженского сельского поселения»</t>
  </si>
  <si>
    <t>19 9 01 S8520</t>
  </si>
  <si>
    <t>благоустройство двор.территорий</t>
  </si>
  <si>
    <t>06 1 И4 А5552</t>
  </si>
  <si>
    <t>План</t>
  </si>
  <si>
    <t>Факт</t>
  </si>
  <si>
    <r>
      <t xml:space="preserve">Отчет по муниципальным программам  </t>
    </r>
    <r>
      <rPr>
        <b/>
        <sz val="14"/>
        <rFont val="Arial"/>
        <family val="2"/>
        <charset val="204"/>
      </rPr>
      <t>Залуженского</t>
    </r>
  </si>
  <si>
    <t>Глава Залуженского сельского поселения:                                       И.И.Блинова</t>
  </si>
  <si>
    <t>06 1 00 00000</t>
  </si>
  <si>
    <t xml:space="preserve">  сельского поселения  за 1 квартал 2025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</si>
</sst>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/>
    <xf numFmtId="0" fontId="2" fillId="0" borderId="0" xfId="0" applyFont="1"/>
    <xf numFmtId="0" fontId="9" fillId="0" borderId="1" xfId="0" applyFont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 wrapText="1"/>
    </xf>
    <xf numFmtId="164" fontId="8" fillId="3" borderId="2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8" fillId="0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49" fontId="11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/>
    <xf numFmtId="0" fontId="2" fillId="2" borderId="0" xfId="0" applyFont="1" applyFill="1"/>
    <xf numFmtId="0" fontId="12" fillId="2" borderId="0" xfId="0" applyFont="1" applyFill="1"/>
    <xf numFmtId="49" fontId="9" fillId="0" borderId="5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8" fillId="3" borderId="3" xfId="0" applyNumberFormat="1" applyFont="1" applyFill="1" applyBorder="1" applyAlignment="1">
      <alignment wrapText="1"/>
    </xf>
    <xf numFmtId="0" fontId="8" fillId="3" borderId="3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wrapText="1"/>
    </xf>
    <xf numFmtId="0" fontId="12" fillId="0" borderId="0" xfId="0" applyFont="1" applyFill="1" applyAlignment="1">
      <alignment vertical="center"/>
    </xf>
    <xf numFmtId="0" fontId="2" fillId="0" borderId="0" xfId="0" applyFont="1" applyFill="1"/>
    <xf numFmtId="0" fontId="12" fillId="0" borderId="0" xfId="0" applyFont="1" applyFill="1" applyAlignment="1"/>
    <xf numFmtId="0" fontId="12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0" xfId="0" applyNumberFormat="1" applyFont="1" applyFill="1"/>
    <xf numFmtId="0" fontId="13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164" fontId="14" fillId="0" borderId="6" xfId="0" applyNumberFormat="1" applyFont="1" applyFill="1" applyBorder="1" applyAlignment="1">
      <alignment vertical="center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15" fillId="0" borderId="0" xfId="0" applyNumberFormat="1" applyFont="1" applyFill="1"/>
    <xf numFmtId="165" fontId="16" fillId="0" borderId="0" xfId="0" applyNumberFormat="1" applyFont="1" applyFill="1"/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 wrapText="1"/>
    </xf>
    <xf numFmtId="49" fontId="8" fillId="3" borderId="3" xfId="0" applyNumberFormat="1" applyFont="1" applyFill="1" applyBorder="1" applyAlignment="1">
      <alignment horizontal="right" wrapText="1"/>
    </xf>
    <xf numFmtId="49" fontId="14" fillId="0" borderId="6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justify"/>
    </xf>
    <xf numFmtId="0" fontId="8" fillId="0" borderId="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right" vertical="center"/>
    </xf>
    <xf numFmtId="164" fontId="2" fillId="0" borderId="0" xfId="0" applyNumberFormat="1" applyFont="1" applyFill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164" fontId="8" fillId="2" borderId="4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12" fillId="0" borderId="6" xfId="0" applyFont="1" applyFill="1" applyBorder="1" applyAlignment="1">
      <alignment vertical="center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6600"/>
      <color rgb="FFFF9933"/>
      <color rgb="FF0000FF"/>
      <color rgb="FFFFCCFF"/>
      <color rgb="FF66FFFF"/>
      <color rgb="FF00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"/>
  <sheetViews>
    <sheetView tabSelected="1" workbookViewId="0">
      <selection activeCell="A4" sqref="A4"/>
    </sheetView>
  </sheetViews>
  <sheetFormatPr defaultRowHeight="15.05"/>
  <cols>
    <col min="1" max="1" width="97.77734375" style="2" customWidth="1"/>
    <col min="2" max="2" width="5.88671875" style="131" customWidth="1"/>
    <col min="3" max="3" width="8.21875" style="35" customWidth="1"/>
    <col min="4" max="4" width="17.6640625" style="36" customWidth="1"/>
    <col min="5" max="5" width="6.6640625" style="48" customWidth="1"/>
    <col min="6" max="6" width="14.88671875" style="36" customWidth="1"/>
    <col min="7" max="7" width="15.109375" style="2" customWidth="1"/>
  </cols>
  <sheetData>
    <row r="1" spans="1:7" ht="15.05" customHeight="1">
      <c r="A1" s="83" t="s">
        <v>117</v>
      </c>
      <c r="B1" s="83"/>
      <c r="C1" s="83"/>
      <c r="D1" s="83"/>
      <c r="E1" s="83"/>
      <c r="F1" s="83"/>
      <c r="G1" s="57"/>
    </row>
    <row r="2" spans="1:7" ht="15.05" customHeight="1">
      <c r="A2" s="83"/>
      <c r="B2" s="83"/>
      <c r="C2" s="83"/>
      <c r="D2" s="83"/>
      <c r="E2" s="83"/>
      <c r="F2" s="83"/>
      <c r="G2" s="58"/>
    </row>
    <row r="3" spans="1:7" ht="17.55">
      <c r="A3" s="84" t="s">
        <v>120</v>
      </c>
      <c r="B3" s="84"/>
      <c r="C3" s="84"/>
      <c r="D3" s="84"/>
      <c r="E3" s="84"/>
      <c r="F3" s="84"/>
      <c r="G3" s="57"/>
    </row>
    <row r="4" spans="1:7" ht="17.55">
      <c r="A4" s="59"/>
      <c r="B4" s="60"/>
      <c r="C4" s="59"/>
      <c r="D4" s="60"/>
      <c r="E4" s="59"/>
      <c r="F4" s="61"/>
      <c r="G4" s="61" t="s">
        <v>91</v>
      </c>
    </row>
    <row r="5" spans="1:7" ht="15.65">
      <c r="A5" s="62" t="s">
        <v>0</v>
      </c>
      <c r="B5" s="114"/>
      <c r="C5" s="63" t="s">
        <v>27</v>
      </c>
      <c r="D5" s="7" t="s">
        <v>10</v>
      </c>
      <c r="E5" s="49" t="s">
        <v>28</v>
      </c>
      <c r="F5" s="7" t="s">
        <v>115</v>
      </c>
      <c r="G5" s="7" t="s">
        <v>116</v>
      </c>
    </row>
    <row r="6" spans="1:7" ht="15.65">
      <c r="A6" s="3" t="s">
        <v>1</v>
      </c>
      <c r="B6" s="115"/>
      <c r="C6" s="4"/>
      <c r="D6" s="5" t="s">
        <v>24</v>
      </c>
      <c r="E6" s="77"/>
      <c r="F6" s="6">
        <f>F7</f>
        <v>3309.5</v>
      </c>
      <c r="G6" s="6">
        <f t="shared" ref="G6" si="0">G7</f>
        <v>596.9</v>
      </c>
    </row>
    <row r="7" spans="1:7" ht="15.65">
      <c r="A7" s="85" t="s">
        <v>2</v>
      </c>
      <c r="B7" s="16"/>
      <c r="C7" s="86"/>
      <c r="D7" s="88" t="s">
        <v>59</v>
      </c>
      <c r="E7" s="90"/>
      <c r="F7" s="92">
        <f>SUM(F9:F10)</f>
        <v>3309.5</v>
      </c>
      <c r="G7" s="92">
        <f>SUM(G9:G10)</f>
        <v>596.9</v>
      </c>
    </row>
    <row r="8" spans="1:7" ht="15.65">
      <c r="A8" s="85"/>
      <c r="B8" s="116"/>
      <c r="C8" s="87"/>
      <c r="D8" s="89"/>
      <c r="E8" s="91"/>
      <c r="F8" s="93"/>
      <c r="G8" s="93"/>
    </row>
    <row r="9" spans="1:7" ht="15.65">
      <c r="A9" s="66"/>
      <c r="B9" s="117"/>
      <c r="C9" s="4" t="s">
        <v>29</v>
      </c>
      <c r="D9" s="7" t="s">
        <v>11</v>
      </c>
      <c r="E9" s="49">
        <v>100</v>
      </c>
      <c r="F9" s="8">
        <v>2561</v>
      </c>
      <c r="G9" s="8">
        <v>348.2</v>
      </c>
    </row>
    <row r="10" spans="1:7" ht="15.65">
      <c r="A10" s="9"/>
      <c r="B10" s="117"/>
      <c r="C10" s="4" t="s">
        <v>29</v>
      </c>
      <c r="D10" s="7" t="s">
        <v>11</v>
      </c>
      <c r="E10" s="49">
        <v>200</v>
      </c>
      <c r="F10" s="8">
        <v>748.5</v>
      </c>
      <c r="G10" s="8">
        <v>248.7</v>
      </c>
    </row>
    <row r="11" spans="1:7" ht="15.65">
      <c r="A11" s="10" t="s">
        <v>3</v>
      </c>
      <c r="B11" s="118"/>
      <c r="C11" s="4"/>
      <c r="D11" s="5" t="s">
        <v>12</v>
      </c>
      <c r="E11" s="77"/>
      <c r="F11" s="6">
        <f>F12+F14+F20+F27+F34+F38+F39+F43+F46</f>
        <v>13718.500000000002</v>
      </c>
      <c r="G11" s="6">
        <f>G12+G14+G20+G27+G34+G38+G39+G43+G46</f>
        <v>2761.3</v>
      </c>
    </row>
    <row r="12" spans="1:7" ht="15.65">
      <c r="A12" s="11" t="s">
        <v>86</v>
      </c>
      <c r="B12" s="25"/>
      <c r="C12" s="4"/>
      <c r="D12" s="7" t="s">
        <v>88</v>
      </c>
      <c r="E12" s="49"/>
      <c r="F12" s="12">
        <f>F13</f>
        <v>1621</v>
      </c>
      <c r="G12" s="12">
        <f t="shared" ref="G12" si="1">G13</f>
        <v>425.4</v>
      </c>
    </row>
    <row r="13" spans="1:7" ht="15.65">
      <c r="A13" s="71"/>
      <c r="B13" s="119"/>
      <c r="C13" s="4" t="s">
        <v>30</v>
      </c>
      <c r="D13" s="7" t="s">
        <v>13</v>
      </c>
      <c r="E13" s="49">
        <v>100</v>
      </c>
      <c r="F13" s="8">
        <v>1621</v>
      </c>
      <c r="G13" s="8">
        <v>425.4</v>
      </c>
    </row>
    <row r="14" spans="1:7" ht="15.65">
      <c r="A14" s="94" t="s">
        <v>4</v>
      </c>
      <c r="B14" s="16"/>
      <c r="C14" s="96"/>
      <c r="D14" s="88" t="s">
        <v>33</v>
      </c>
      <c r="E14" s="90"/>
      <c r="F14" s="92">
        <f>F16+F17+F18+F19</f>
        <v>3563.8999999999996</v>
      </c>
      <c r="G14" s="92">
        <f t="shared" ref="G14" si="2">G16+G17+G18+G19</f>
        <v>593.6</v>
      </c>
    </row>
    <row r="15" spans="1:7" ht="15.65">
      <c r="A15" s="95"/>
      <c r="B15" s="116"/>
      <c r="C15" s="97"/>
      <c r="D15" s="89"/>
      <c r="E15" s="91"/>
      <c r="F15" s="93"/>
      <c r="G15" s="93"/>
    </row>
    <row r="16" spans="1:7" ht="15.65">
      <c r="A16" s="13"/>
      <c r="B16" s="116"/>
      <c r="C16" s="70" t="s">
        <v>31</v>
      </c>
      <c r="D16" s="7" t="s">
        <v>14</v>
      </c>
      <c r="E16" s="49">
        <v>100</v>
      </c>
      <c r="F16" s="8">
        <v>2341.6999999999998</v>
      </c>
      <c r="G16" s="8">
        <v>455.7</v>
      </c>
    </row>
    <row r="17" spans="1:7" ht="15.65">
      <c r="A17" s="13"/>
      <c r="B17" s="116"/>
      <c r="C17" s="70" t="s">
        <v>31</v>
      </c>
      <c r="D17" s="7" t="s">
        <v>14</v>
      </c>
      <c r="E17" s="49">
        <v>200</v>
      </c>
      <c r="F17" s="8">
        <v>1213.7</v>
      </c>
      <c r="G17" s="8">
        <v>137.9</v>
      </c>
    </row>
    <row r="18" spans="1:7" ht="15.65">
      <c r="A18" s="68"/>
      <c r="B18" s="116"/>
      <c r="C18" s="70" t="s">
        <v>31</v>
      </c>
      <c r="D18" s="7" t="s">
        <v>14</v>
      </c>
      <c r="E18" s="49">
        <v>800</v>
      </c>
      <c r="F18" s="8">
        <v>8.5</v>
      </c>
      <c r="G18" s="8"/>
    </row>
    <row r="19" spans="1:7" ht="15.65">
      <c r="A19" s="68"/>
      <c r="B19" s="120" t="s">
        <v>74</v>
      </c>
      <c r="C19" s="70" t="s">
        <v>31</v>
      </c>
      <c r="D19" s="7" t="s">
        <v>90</v>
      </c>
      <c r="E19" s="49">
        <v>200</v>
      </c>
      <c r="F19" s="14"/>
      <c r="G19" s="14"/>
    </row>
    <row r="20" spans="1:7" ht="15.65">
      <c r="A20" s="99" t="s">
        <v>5</v>
      </c>
      <c r="B20" s="119"/>
      <c r="C20" s="96"/>
      <c r="D20" s="88" t="s">
        <v>32</v>
      </c>
      <c r="E20" s="90"/>
      <c r="F20" s="92">
        <f>F22+F23+F25+F24+F26</f>
        <v>5865.5</v>
      </c>
      <c r="G20" s="92">
        <f t="shared" ref="G20" si="3">G22+G23+G25+G24+G26</f>
        <v>1444.5</v>
      </c>
    </row>
    <row r="21" spans="1:7" ht="15.65">
      <c r="A21" s="99"/>
      <c r="B21" s="44"/>
      <c r="C21" s="97"/>
      <c r="D21" s="89"/>
      <c r="E21" s="91"/>
      <c r="F21" s="93"/>
      <c r="G21" s="93"/>
    </row>
    <row r="22" spans="1:7" ht="15.65">
      <c r="A22" s="9"/>
      <c r="B22" s="25"/>
      <c r="C22" s="4" t="s">
        <v>34</v>
      </c>
      <c r="D22" s="7" t="s">
        <v>25</v>
      </c>
      <c r="E22" s="49">
        <v>100</v>
      </c>
      <c r="F22" s="8">
        <v>5167.5</v>
      </c>
      <c r="G22" s="8">
        <v>1248.4000000000001</v>
      </c>
    </row>
    <row r="23" spans="1:7" ht="15.65">
      <c r="A23" s="11"/>
      <c r="B23" s="25"/>
      <c r="C23" s="4" t="s">
        <v>34</v>
      </c>
      <c r="D23" s="7" t="s">
        <v>25</v>
      </c>
      <c r="E23" s="49">
        <v>200</v>
      </c>
      <c r="F23" s="8">
        <v>590.5</v>
      </c>
      <c r="G23" s="8">
        <v>96.6</v>
      </c>
    </row>
    <row r="24" spans="1:7" ht="15.65">
      <c r="A24" s="11"/>
      <c r="B24" s="25"/>
      <c r="C24" s="4" t="s">
        <v>34</v>
      </c>
      <c r="D24" s="7" t="s">
        <v>25</v>
      </c>
      <c r="E24" s="49">
        <v>800</v>
      </c>
      <c r="F24" s="8">
        <v>2</v>
      </c>
      <c r="G24" s="8"/>
    </row>
    <row r="25" spans="1:7" ht="15.65">
      <c r="A25" s="11"/>
      <c r="B25" s="25"/>
      <c r="C25" s="4" t="s">
        <v>34</v>
      </c>
      <c r="D25" s="7" t="s">
        <v>35</v>
      </c>
      <c r="E25" s="49">
        <v>200</v>
      </c>
      <c r="F25" s="8">
        <v>99.5</v>
      </c>
      <c r="G25" s="8">
        <v>99.5</v>
      </c>
    </row>
    <row r="26" spans="1:7" ht="15.65">
      <c r="A26" s="71"/>
      <c r="B26" s="119"/>
      <c r="C26" s="4" t="s">
        <v>34</v>
      </c>
      <c r="D26" s="7" t="s">
        <v>35</v>
      </c>
      <c r="E26" s="78">
        <v>800</v>
      </c>
      <c r="F26" s="8">
        <v>6</v>
      </c>
      <c r="G26" s="8"/>
    </row>
    <row r="27" spans="1:7" ht="15.65">
      <c r="A27" s="100" t="s">
        <v>6</v>
      </c>
      <c r="B27" s="119"/>
      <c r="C27" s="96"/>
      <c r="D27" s="88" t="s">
        <v>36</v>
      </c>
      <c r="E27" s="90"/>
      <c r="F27" s="92">
        <f>F30+F31+F32+F33</f>
        <v>151</v>
      </c>
      <c r="G27" s="92">
        <f t="shared" ref="G27" si="4">G30+G31+G32+G33</f>
        <v>48</v>
      </c>
    </row>
    <row r="28" spans="1:7" ht="15.65">
      <c r="A28" s="101"/>
      <c r="B28" s="121"/>
      <c r="C28" s="103"/>
      <c r="D28" s="104"/>
      <c r="E28" s="105"/>
      <c r="F28" s="98"/>
      <c r="G28" s="98"/>
    </row>
    <row r="29" spans="1:7" ht="15.65">
      <c r="A29" s="102"/>
      <c r="B29" s="44"/>
      <c r="C29" s="97"/>
      <c r="D29" s="89"/>
      <c r="E29" s="91"/>
      <c r="F29" s="93"/>
      <c r="G29" s="93"/>
    </row>
    <row r="30" spans="1:7" ht="15.65">
      <c r="A30" s="71"/>
      <c r="B30" s="119"/>
      <c r="C30" s="69" t="s">
        <v>37</v>
      </c>
      <c r="D30" s="7" t="s">
        <v>15</v>
      </c>
      <c r="E30" s="78">
        <v>800</v>
      </c>
      <c r="F30" s="14">
        <v>2</v>
      </c>
      <c r="G30" s="14"/>
    </row>
    <row r="31" spans="1:7" ht="15.65">
      <c r="A31" s="71"/>
      <c r="B31" s="119"/>
      <c r="C31" s="69" t="s">
        <v>38</v>
      </c>
      <c r="D31" s="7" t="s">
        <v>17</v>
      </c>
      <c r="E31" s="78">
        <v>700</v>
      </c>
      <c r="F31" s="14">
        <v>1</v>
      </c>
      <c r="G31" s="14"/>
    </row>
    <row r="32" spans="1:7" ht="15.65">
      <c r="A32" s="71"/>
      <c r="B32" s="119"/>
      <c r="C32" s="69" t="s">
        <v>31</v>
      </c>
      <c r="D32" s="7" t="s">
        <v>16</v>
      </c>
      <c r="E32" s="78">
        <v>500</v>
      </c>
      <c r="F32" s="14">
        <v>147</v>
      </c>
      <c r="G32" s="14">
        <v>48</v>
      </c>
    </row>
    <row r="33" spans="1:7" ht="15.65">
      <c r="A33" s="71"/>
      <c r="B33" s="119"/>
      <c r="C33" s="69" t="s">
        <v>43</v>
      </c>
      <c r="D33" s="7" t="s">
        <v>16</v>
      </c>
      <c r="E33" s="78">
        <v>500</v>
      </c>
      <c r="F33" s="14">
        <v>1</v>
      </c>
      <c r="G33" s="14"/>
    </row>
    <row r="34" spans="1:7" ht="15.65">
      <c r="A34" s="94" t="s">
        <v>78</v>
      </c>
      <c r="B34" s="16"/>
      <c r="C34" s="96"/>
      <c r="D34" s="88" t="s">
        <v>39</v>
      </c>
      <c r="E34" s="90"/>
      <c r="F34" s="92">
        <f>F36+F37</f>
        <v>1325.2</v>
      </c>
      <c r="G34" s="92">
        <f t="shared" ref="G34" si="5">G36+G37</f>
        <v>58.4</v>
      </c>
    </row>
    <row r="35" spans="1:7" ht="15.65">
      <c r="A35" s="95"/>
      <c r="B35" s="116"/>
      <c r="C35" s="97"/>
      <c r="D35" s="89"/>
      <c r="E35" s="91"/>
      <c r="F35" s="93"/>
      <c r="G35" s="93"/>
    </row>
    <row r="36" spans="1:7" ht="15.65">
      <c r="A36" s="13"/>
      <c r="B36" s="116"/>
      <c r="C36" s="70" t="s">
        <v>40</v>
      </c>
      <c r="D36" s="7" t="s">
        <v>52</v>
      </c>
      <c r="E36" s="79">
        <v>200</v>
      </c>
      <c r="F36" s="15">
        <v>2</v>
      </c>
      <c r="G36" s="15"/>
    </row>
    <row r="37" spans="1:7" ht="15.65">
      <c r="A37" s="68"/>
      <c r="B37" s="116"/>
      <c r="C37" s="70" t="s">
        <v>41</v>
      </c>
      <c r="D37" s="7" t="s">
        <v>18</v>
      </c>
      <c r="E37" s="79">
        <v>200</v>
      </c>
      <c r="F37" s="15">
        <v>1323.2</v>
      </c>
      <c r="G37" s="15">
        <v>58.4</v>
      </c>
    </row>
    <row r="38" spans="1:7" ht="15.65">
      <c r="A38" s="11" t="s">
        <v>7</v>
      </c>
      <c r="B38" s="25"/>
      <c r="C38" s="4" t="s">
        <v>42</v>
      </c>
      <c r="D38" s="7" t="s">
        <v>19</v>
      </c>
      <c r="E38" s="49">
        <v>300</v>
      </c>
      <c r="F38" s="8">
        <v>410.1</v>
      </c>
      <c r="G38" s="8">
        <v>63.3</v>
      </c>
    </row>
    <row r="39" spans="1:7" ht="30.7">
      <c r="A39" s="11" t="s">
        <v>79</v>
      </c>
      <c r="B39" s="25"/>
      <c r="C39" s="4"/>
      <c r="D39" s="7" t="s">
        <v>97</v>
      </c>
      <c r="E39" s="49"/>
      <c r="F39" s="12">
        <f>F40+F41+F42</f>
        <v>374.2</v>
      </c>
      <c r="G39" s="12">
        <f t="shared" ref="G39" si="6">G40+G41+G42</f>
        <v>59</v>
      </c>
    </row>
    <row r="40" spans="1:7" ht="15.65">
      <c r="A40" s="11"/>
      <c r="B40" s="25"/>
      <c r="C40" s="4" t="s">
        <v>58</v>
      </c>
      <c r="D40" s="7" t="s">
        <v>53</v>
      </c>
      <c r="E40" s="49">
        <v>200</v>
      </c>
      <c r="F40" s="8">
        <v>20</v>
      </c>
      <c r="G40" s="8"/>
    </row>
    <row r="41" spans="1:7" ht="15.65">
      <c r="A41" s="11"/>
      <c r="B41" s="122" t="s">
        <v>76</v>
      </c>
      <c r="C41" s="4" t="s">
        <v>58</v>
      </c>
      <c r="D41" s="7" t="s">
        <v>87</v>
      </c>
      <c r="E41" s="49">
        <v>200</v>
      </c>
      <c r="F41" s="8">
        <v>177.2</v>
      </c>
      <c r="G41" s="8">
        <v>29.5</v>
      </c>
    </row>
    <row r="42" spans="1:7" ht="15.65">
      <c r="A42" s="11"/>
      <c r="B42" s="16" t="s">
        <v>77</v>
      </c>
      <c r="C42" s="4" t="s">
        <v>58</v>
      </c>
      <c r="D42" s="7" t="s">
        <v>87</v>
      </c>
      <c r="E42" s="49">
        <v>200</v>
      </c>
      <c r="F42" s="8">
        <v>177</v>
      </c>
      <c r="G42" s="8">
        <v>29.5</v>
      </c>
    </row>
    <row r="43" spans="1:7" ht="30.7">
      <c r="A43" s="11" t="s">
        <v>80</v>
      </c>
      <c r="B43" s="25"/>
      <c r="C43" s="4"/>
      <c r="D43" s="7" t="s">
        <v>44</v>
      </c>
      <c r="E43" s="49"/>
      <c r="F43" s="12">
        <f>F44+F45</f>
        <v>407.6</v>
      </c>
      <c r="G43" s="12">
        <f t="shared" ref="G43" si="7">G44+G45</f>
        <v>69.099999999999994</v>
      </c>
    </row>
    <row r="44" spans="1:7" ht="15.65">
      <c r="A44" s="17"/>
      <c r="B44" s="120" t="s">
        <v>75</v>
      </c>
      <c r="C44" s="4" t="s">
        <v>45</v>
      </c>
      <c r="D44" s="7" t="s">
        <v>20</v>
      </c>
      <c r="E44" s="49">
        <v>100</v>
      </c>
      <c r="F44" s="8">
        <v>359.6</v>
      </c>
      <c r="G44" s="8">
        <v>69.099999999999994</v>
      </c>
    </row>
    <row r="45" spans="1:7" ht="15.65">
      <c r="A45" s="17"/>
      <c r="B45" s="120" t="s">
        <v>75</v>
      </c>
      <c r="C45" s="4" t="s">
        <v>45</v>
      </c>
      <c r="D45" s="7" t="s">
        <v>20</v>
      </c>
      <c r="E45" s="49">
        <v>200</v>
      </c>
      <c r="F45" s="8">
        <v>48</v>
      </c>
      <c r="G45" s="8"/>
    </row>
    <row r="46" spans="1:7" ht="15.65">
      <c r="A46" s="11"/>
      <c r="B46" s="25"/>
      <c r="C46" s="4"/>
      <c r="D46" s="7"/>
      <c r="E46" s="49"/>
      <c r="F46" s="12"/>
      <c r="G46" s="12"/>
    </row>
    <row r="47" spans="1:7" ht="15.65">
      <c r="A47" s="108" t="s">
        <v>8</v>
      </c>
      <c r="B47" s="123"/>
      <c r="C47" s="96"/>
      <c r="D47" s="110" t="s">
        <v>21</v>
      </c>
      <c r="E47" s="112"/>
      <c r="F47" s="106">
        <f>F49+F55+F60+F66+F67+F70+F74</f>
        <v>8807.3000000000011</v>
      </c>
      <c r="G47" s="106">
        <f>G49+G55+G60+G66+G67+G70+G74</f>
        <v>866.9</v>
      </c>
    </row>
    <row r="48" spans="1:7" ht="15.65">
      <c r="A48" s="109"/>
      <c r="B48" s="124"/>
      <c r="C48" s="97"/>
      <c r="D48" s="111"/>
      <c r="E48" s="113"/>
      <c r="F48" s="107"/>
      <c r="G48" s="107"/>
    </row>
    <row r="49" spans="1:7" ht="15.65">
      <c r="A49" s="85" t="s">
        <v>93</v>
      </c>
      <c r="B49" s="16"/>
      <c r="C49" s="96"/>
      <c r="D49" s="88" t="s">
        <v>60</v>
      </c>
      <c r="E49" s="90"/>
      <c r="F49" s="92">
        <f>F52+F53+F54+F51</f>
        <v>1662.1</v>
      </c>
      <c r="G49" s="92">
        <f t="shared" ref="G49" si="8">G52+G53+G54+G51</f>
        <v>527.6</v>
      </c>
    </row>
    <row r="50" spans="1:7" ht="15.65">
      <c r="A50" s="85"/>
      <c r="B50" s="116"/>
      <c r="C50" s="97"/>
      <c r="D50" s="89"/>
      <c r="E50" s="91"/>
      <c r="F50" s="93"/>
      <c r="G50" s="93"/>
    </row>
    <row r="51" spans="1:7" ht="15.65">
      <c r="A51" s="66"/>
      <c r="B51" s="122" t="s">
        <v>76</v>
      </c>
      <c r="C51" s="4" t="s">
        <v>48</v>
      </c>
      <c r="D51" s="7" t="s">
        <v>100</v>
      </c>
      <c r="E51" s="49">
        <v>200</v>
      </c>
      <c r="F51" s="15"/>
      <c r="G51" s="15"/>
    </row>
    <row r="52" spans="1:7" ht="15.65">
      <c r="A52" s="66"/>
      <c r="B52" s="117"/>
      <c r="C52" s="4" t="s">
        <v>48</v>
      </c>
      <c r="D52" s="7" t="s">
        <v>22</v>
      </c>
      <c r="E52" s="49">
        <v>200</v>
      </c>
      <c r="F52" s="8">
        <v>1434.3</v>
      </c>
      <c r="G52" s="8">
        <v>527.6</v>
      </c>
    </row>
    <row r="53" spans="1:7" ht="15.65">
      <c r="A53" s="18"/>
      <c r="B53" s="122" t="s">
        <v>76</v>
      </c>
      <c r="C53" s="4" t="s">
        <v>48</v>
      </c>
      <c r="D53" s="7" t="s">
        <v>26</v>
      </c>
      <c r="E53" s="49">
        <v>200</v>
      </c>
      <c r="F53" s="8">
        <v>207.1</v>
      </c>
      <c r="G53" s="8"/>
    </row>
    <row r="54" spans="1:7" ht="15.65">
      <c r="A54" s="18"/>
      <c r="B54" s="16" t="s">
        <v>77</v>
      </c>
      <c r="C54" s="4" t="s">
        <v>48</v>
      </c>
      <c r="D54" s="7" t="s">
        <v>26</v>
      </c>
      <c r="E54" s="49">
        <v>200</v>
      </c>
      <c r="F54" s="8">
        <v>20.7</v>
      </c>
      <c r="G54" s="8"/>
    </row>
    <row r="55" spans="1:7" ht="15.65">
      <c r="A55" s="67" t="s">
        <v>69</v>
      </c>
      <c r="B55" s="16"/>
      <c r="C55" s="69"/>
      <c r="D55" s="7" t="s">
        <v>47</v>
      </c>
      <c r="E55" s="49"/>
      <c r="F55" s="19">
        <f>F56+F58+F57+F59</f>
        <v>2683.6</v>
      </c>
      <c r="G55" s="19">
        <f>G56+G58+G57+G59</f>
        <v>44.4</v>
      </c>
    </row>
    <row r="56" spans="1:7" ht="15.65">
      <c r="A56" s="20"/>
      <c r="B56" s="16"/>
      <c r="C56" s="69" t="s">
        <v>48</v>
      </c>
      <c r="D56" s="7" t="s">
        <v>23</v>
      </c>
      <c r="E56" s="49">
        <v>200</v>
      </c>
      <c r="F56" s="8">
        <v>2480</v>
      </c>
      <c r="G56" s="8">
        <v>44.4</v>
      </c>
    </row>
    <row r="57" spans="1:7" ht="15.65">
      <c r="A57" s="67"/>
      <c r="B57" s="16"/>
      <c r="C57" s="69" t="s">
        <v>48</v>
      </c>
      <c r="D57" s="7" t="s">
        <v>99</v>
      </c>
      <c r="E57" s="49">
        <v>200</v>
      </c>
      <c r="F57" s="8">
        <v>203.6</v>
      </c>
      <c r="G57" s="8"/>
    </row>
    <row r="58" spans="1:7" ht="15.65">
      <c r="A58" s="67"/>
      <c r="B58" s="16"/>
      <c r="C58" s="69" t="s">
        <v>48</v>
      </c>
      <c r="D58" s="7" t="s">
        <v>54</v>
      </c>
      <c r="E58" s="49">
        <v>200</v>
      </c>
      <c r="F58" s="8"/>
      <c r="G58" s="8"/>
    </row>
    <row r="59" spans="1:7" ht="15.65">
      <c r="A59" s="21" t="s">
        <v>96</v>
      </c>
      <c r="B59" s="16"/>
      <c r="C59" s="69" t="s">
        <v>48</v>
      </c>
      <c r="D59" s="7" t="s">
        <v>89</v>
      </c>
      <c r="E59" s="49">
        <v>200</v>
      </c>
      <c r="F59" s="8"/>
      <c r="G59" s="8"/>
    </row>
    <row r="60" spans="1:7" ht="15.65">
      <c r="A60" s="11" t="s">
        <v>70</v>
      </c>
      <c r="B60" s="25"/>
      <c r="C60" s="4"/>
      <c r="D60" s="7" t="s">
        <v>66</v>
      </c>
      <c r="E60" s="49"/>
      <c r="F60" s="12">
        <f>F62+F64+F65+F61+F63</f>
        <v>354</v>
      </c>
      <c r="G60" s="12">
        <f t="shared" ref="G60" si="9">G62+G64+G65+G61+G63</f>
        <v>12.9</v>
      </c>
    </row>
    <row r="61" spans="1:7" ht="15.65">
      <c r="A61" s="11"/>
      <c r="B61" s="122" t="s">
        <v>76</v>
      </c>
      <c r="C61" s="4" t="s">
        <v>48</v>
      </c>
      <c r="D61" s="7" t="s">
        <v>101</v>
      </c>
      <c r="E61" s="41">
        <v>200</v>
      </c>
      <c r="F61" s="8"/>
      <c r="G61" s="8"/>
    </row>
    <row r="62" spans="1:7" ht="15.65">
      <c r="A62" s="9"/>
      <c r="B62" s="25"/>
      <c r="C62" s="4" t="s">
        <v>48</v>
      </c>
      <c r="D62" s="7" t="s">
        <v>49</v>
      </c>
      <c r="E62" s="49">
        <v>200</v>
      </c>
      <c r="F62" s="8">
        <v>154</v>
      </c>
      <c r="G62" s="8">
        <v>1.9</v>
      </c>
    </row>
    <row r="63" spans="1:7" ht="15.65">
      <c r="A63" s="9"/>
      <c r="B63" s="25"/>
      <c r="C63" s="4" t="s">
        <v>48</v>
      </c>
      <c r="D63" s="7" t="s">
        <v>103</v>
      </c>
      <c r="E63" s="49">
        <v>200</v>
      </c>
      <c r="F63" s="8">
        <v>200</v>
      </c>
      <c r="G63" s="8">
        <v>11</v>
      </c>
    </row>
    <row r="64" spans="1:7" ht="15.65">
      <c r="A64" s="9"/>
      <c r="B64" s="122" t="s">
        <v>76</v>
      </c>
      <c r="C64" s="4" t="s">
        <v>48</v>
      </c>
      <c r="D64" s="7" t="s">
        <v>95</v>
      </c>
      <c r="E64" s="41">
        <v>200</v>
      </c>
      <c r="F64" s="8"/>
      <c r="G64" s="8"/>
    </row>
    <row r="65" spans="1:7" ht="15.65">
      <c r="A65" s="9"/>
      <c r="B65" s="16" t="s">
        <v>77</v>
      </c>
      <c r="C65" s="4" t="s">
        <v>48</v>
      </c>
      <c r="D65" s="7" t="s">
        <v>95</v>
      </c>
      <c r="E65" s="41">
        <v>200</v>
      </c>
      <c r="F65" s="8"/>
      <c r="G65" s="8"/>
    </row>
    <row r="66" spans="1:7" ht="30.7">
      <c r="A66" s="11" t="s">
        <v>102</v>
      </c>
      <c r="B66" s="25"/>
      <c r="C66" s="4" t="s">
        <v>48</v>
      </c>
      <c r="D66" s="7" t="s">
        <v>50</v>
      </c>
      <c r="E66" s="49">
        <v>200</v>
      </c>
      <c r="F66" s="8"/>
      <c r="G66" s="8"/>
    </row>
    <row r="67" spans="1:7" ht="15.65">
      <c r="A67" s="11" t="s">
        <v>84</v>
      </c>
      <c r="B67" s="25"/>
      <c r="C67" s="4"/>
      <c r="D67" s="7" t="s">
        <v>67</v>
      </c>
      <c r="E67" s="49"/>
      <c r="F67" s="12">
        <f>F68+F69</f>
        <v>3505</v>
      </c>
      <c r="G67" s="12">
        <f t="shared" ref="G67" si="10">G68+G69</f>
        <v>282</v>
      </c>
    </row>
    <row r="68" spans="1:7" ht="15.65">
      <c r="A68" s="9"/>
      <c r="B68" s="25"/>
      <c r="C68" s="4" t="s">
        <v>55</v>
      </c>
      <c r="D68" s="7" t="s">
        <v>56</v>
      </c>
      <c r="E68" s="49">
        <v>200</v>
      </c>
      <c r="F68" s="8">
        <v>3460</v>
      </c>
      <c r="G68" s="8">
        <v>282</v>
      </c>
    </row>
    <row r="69" spans="1:7" ht="15.65">
      <c r="A69" s="9"/>
      <c r="B69" s="25"/>
      <c r="C69" s="4" t="s">
        <v>55</v>
      </c>
      <c r="D69" s="7" t="s">
        <v>98</v>
      </c>
      <c r="E69" s="49">
        <v>500</v>
      </c>
      <c r="F69" s="8">
        <v>45</v>
      </c>
      <c r="G69" s="8"/>
    </row>
    <row r="70" spans="1:7" ht="15.65">
      <c r="A70" s="11" t="s">
        <v>85</v>
      </c>
      <c r="B70" s="25"/>
      <c r="C70" s="4"/>
      <c r="D70" s="22" t="s">
        <v>104</v>
      </c>
      <c r="E70" s="49"/>
      <c r="F70" s="19">
        <f>F71+F72+F73</f>
        <v>40.5</v>
      </c>
      <c r="G70" s="19">
        <f>G71+G72+G73</f>
        <v>0</v>
      </c>
    </row>
    <row r="71" spans="1:7" ht="15.65">
      <c r="A71" s="11"/>
      <c r="B71" s="125"/>
      <c r="C71" s="4" t="s">
        <v>43</v>
      </c>
      <c r="D71" s="22" t="s">
        <v>92</v>
      </c>
      <c r="E71" s="49">
        <v>200</v>
      </c>
      <c r="F71" s="8">
        <v>40.5</v>
      </c>
      <c r="G71" s="8"/>
    </row>
    <row r="72" spans="1:7" ht="15.65">
      <c r="A72" s="11"/>
      <c r="B72" s="122" t="s">
        <v>76</v>
      </c>
      <c r="C72" s="4" t="s">
        <v>43</v>
      </c>
      <c r="D72" s="22" t="s">
        <v>105</v>
      </c>
      <c r="E72" s="49">
        <v>200</v>
      </c>
      <c r="F72" s="8"/>
      <c r="G72" s="8"/>
    </row>
    <row r="73" spans="1:7" ht="15.65">
      <c r="A73" s="11"/>
      <c r="B73" s="16" t="s">
        <v>77</v>
      </c>
      <c r="C73" s="4" t="s">
        <v>43</v>
      </c>
      <c r="D73" s="22" t="s">
        <v>105</v>
      </c>
      <c r="E73" s="49">
        <v>200</v>
      </c>
      <c r="F73" s="8"/>
      <c r="G73" s="8"/>
    </row>
    <row r="74" spans="1:7" ht="15.65">
      <c r="A74" s="11" t="s">
        <v>61</v>
      </c>
      <c r="B74" s="125"/>
      <c r="C74" s="23"/>
      <c r="D74" s="7" t="s">
        <v>71</v>
      </c>
      <c r="E74" s="76"/>
      <c r="F74" s="12">
        <f>F75+F76+F77</f>
        <v>562.1</v>
      </c>
      <c r="G74" s="12">
        <f t="shared" ref="G74" si="11">G75+G76+G77</f>
        <v>0</v>
      </c>
    </row>
    <row r="75" spans="1:7" ht="15.65">
      <c r="A75" s="11"/>
      <c r="B75" s="125"/>
      <c r="C75" s="37" t="s">
        <v>48</v>
      </c>
      <c r="D75" s="49" t="s">
        <v>65</v>
      </c>
      <c r="E75" s="76">
        <v>200</v>
      </c>
      <c r="F75" s="8">
        <v>10</v>
      </c>
      <c r="G75" s="8"/>
    </row>
    <row r="76" spans="1:7" ht="15.65">
      <c r="A76" s="11"/>
      <c r="B76" s="122" t="s">
        <v>76</v>
      </c>
      <c r="C76" s="72" t="s">
        <v>48</v>
      </c>
      <c r="D76" s="49" t="s">
        <v>112</v>
      </c>
      <c r="E76" s="49">
        <v>200</v>
      </c>
      <c r="F76" s="8">
        <v>276</v>
      </c>
      <c r="G76" s="8"/>
    </row>
    <row r="77" spans="1:7" s="1" customFormat="1" ht="15.65">
      <c r="A77" s="11"/>
      <c r="B77" s="16" t="s">
        <v>77</v>
      </c>
      <c r="C77" s="72" t="s">
        <v>48</v>
      </c>
      <c r="D77" s="49" t="s">
        <v>112</v>
      </c>
      <c r="E77" s="49">
        <v>200</v>
      </c>
      <c r="F77" s="8">
        <v>276.10000000000002</v>
      </c>
      <c r="G77" s="8"/>
    </row>
    <row r="78" spans="1:7" ht="30.7">
      <c r="A78" s="10" t="s">
        <v>82</v>
      </c>
      <c r="B78" s="126"/>
      <c r="C78" s="23"/>
      <c r="D78" s="24" t="s">
        <v>62</v>
      </c>
      <c r="E78" s="76"/>
      <c r="F78" s="6">
        <f>F79</f>
        <v>15</v>
      </c>
      <c r="G78" s="6">
        <f t="shared" ref="G78" si="12">G79</f>
        <v>0</v>
      </c>
    </row>
    <row r="79" spans="1:7" ht="15.65">
      <c r="A79" s="66" t="s">
        <v>83</v>
      </c>
      <c r="B79" s="127"/>
      <c r="C79" s="23" t="s">
        <v>43</v>
      </c>
      <c r="D79" s="22" t="s">
        <v>63</v>
      </c>
      <c r="E79" s="76">
        <v>200</v>
      </c>
      <c r="F79" s="8">
        <v>15</v>
      </c>
      <c r="G79" s="8"/>
    </row>
    <row r="80" spans="1:7" ht="15.65">
      <c r="A80" s="10" t="s">
        <v>81</v>
      </c>
      <c r="B80" s="126"/>
      <c r="C80" s="23"/>
      <c r="D80" s="24" t="s">
        <v>64</v>
      </c>
      <c r="E80" s="76"/>
      <c r="F80" s="6">
        <f>F81</f>
        <v>15680.4</v>
      </c>
      <c r="G80" s="6">
        <f t="shared" ref="G80" si="13">G81</f>
        <v>852.4</v>
      </c>
    </row>
    <row r="81" spans="1:7" ht="30.7">
      <c r="A81" s="11" t="s">
        <v>94</v>
      </c>
      <c r="B81" s="125"/>
      <c r="C81" s="23"/>
      <c r="D81" s="22" t="s">
        <v>72</v>
      </c>
      <c r="E81" s="76"/>
      <c r="F81" s="12">
        <f>F82+F83+F84</f>
        <v>15680.4</v>
      </c>
      <c r="G81" s="12">
        <f t="shared" ref="G81" si="14">G82+G83+G84</f>
        <v>852.4</v>
      </c>
    </row>
    <row r="82" spans="1:7" ht="15.65">
      <c r="A82" s="9"/>
      <c r="B82" s="125"/>
      <c r="C82" s="23" t="s">
        <v>46</v>
      </c>
      <c r="D82" s="22" t="s">
        <v>68</v>
      </c>
      <c r="E82" s="76">
        <v>200</v>
      </c>
      <c r="F82" s="8">
        <v>8465.2000000000007</v>
      </c>
      <c r="G82" s="8">
        <v>852.4</v>
      </c>
    </row>
    <row r="83" spans="1:7" ht="15.65">
      <c r="A83" s="17"/>
      <c r="B83" s="120" t="s">
        <v>76</v>
      </c>
      <c r="C83" s="23" t="s">
        <v>46</v>
      </c>
      <c r="D83" s="22" t="s">
        <v>73</v>
      </c>
      <c r="E83" s="76">
        <v>200</v>
      </c>
      <c r="F83" s="8">
        <v>7207.9</v>
      </c>
      <c r="G83" s="8"/>
    </row>
    <row r="84" spans="1:7" ht="15.65">
      <c r="A84" s="17"/>
      <c r="B84" s="25" t="s">
        <v>77</v>
      </c>
      <c r="C84" s="23" t="s">
        <v>46</v>
      </c>
      <c r="D84" s="22" t="s">
        <v>73</v>
      </c>
      <c r="E84" s="76">
        <v>200</v>
      </c>
      <c r="F84" s="8">
        <v>7.3</v>
      </c>
      <c r="G84" s="8"/>
    </row>
    <row r="85" spans="1:7" ht="30.7">
      <c r="A85" s="10" t="s">
        <v>110</v>
      </c>
      <c r="B85" s="126"/>
      <c r="C85" s="37"/>
      <c r="D85" s="38" t="s">
        <v>109</v>
      </c>
      <c r="E85" s="39"/>
      <c r="F85" s="19">
        <f>F86</f>
        <v>0</v>
      </c>
      <c r="G85" s="19">
        <f t="shared" ref="G85" si="15">G86</f>
        <v>0</v>
      </c>
    </row>
    <row r="86" spans="1:7" ht="30.7">
      <c r="A86" s="25" t="s">
        <v>111</v>
      </c>
      <c r="B86" s="25"/>
      <c r="C86" s="40"/>
      <c r="D86" s="49" t="s">
        <v>119</v>
      </c>
      <c r="E86" s="41"/>
      <c r="F86" s="19">
        <f>F87+F88+F89</f>
        <v>0</v>
      </c>
      <c r="G86" s="19">
        <f t="shared" ref="G86" si="16">G87+G88+G89</f>
        <v>0</v>
      </c>
    </row>
    <row r="87" spans="1:7" ht="15.65" hidden="1">
      <c r="A87" s="73" t="s">
        <v>113</v>
      </c>
      <c r="B87" s="128" t="s">
        <v>106</v>
      </c>
      <c r="C87" s="40" t="s">
        <v>48</v>
      </c>
      <c r="D87" s="49" t="s">
        <v>114</v>
      </c>
      <c r="E87" s="41">
        <v>200</v>
      </c>
      <c r="F87" s="8"/>
      <c r="G87" s="8"/>
    </row>
    <row r="88" spans="1:7" ht="15.65" hidden="1">
      <c r="A88" s="42"/>
      <c r="B88" s="128" t="s">
        <v>76</v>
      </c>
      <c r="C88" s="40" t="s">
        <v>48</v>
      </c>
      <c r="D88" s="49" t="s">
        <v>114</v>
      </c>
      <c r="E88" s="41">
        <v>200</v>
      </c>
      <c r="F88" s="8"/>
      <c r="G88" s="8"/>
    </row>
    <row r="89" spans="1:7" ht="15.65" hidden="1">
      <c r="A89" s="43"/>
      <c r="B89" s="44" t="s">
        <v>107</v>
      </c>
      <c r="C89" s="40" t="s">
        <v>48</v>
      </c>
      <c r="D89" s="49" t="s">
        <v>114</v>
      </c>
      <c r="E89" s="41">
        <v>200</v>
      </c>
      <c r="F89" s="8"/>
      <c r="G89" s="8"/>
    </row>
    <row r="90" spans="1:7" ht="15.65">
      <c r="A90" s="26" t="s">
        <v>108</v>
      </c>
      <c r="B90" s="129"/>
      <c r="C90" s="27" t="s">
        <v>51</v>
      </c>
      <c r="D90" s="28" t="s">
        <v>57</v>
      </c>
      <c r="E90" s="80">
        <v>800</v>
      </c>
      <c r="F90" s="29">
        <v>168.8</v>
      </c>
      <c r="G90" s="29"/>
    </row>
    <row r="91" spans="1:7" ht="15.65">
      <c r="A91" s="3" t="s">
        <v>9</v>
      </c>
      <c r="B91" s="115"/>
      <c r="C91" s="4"/>
      <c r="D91" s="5"/>
      <c r="E91" s="77"/>
      <c r="F91" s="6">
        <f>F6+F11+F47+F90+F78+F80</f>
        <v>41699.5</v>
      </c>
      <c r="G91" s="6">
        <f>G6+G11+G47+G90+G78+G80</f>
        <v>5077.5</v>
      </c>
    </row>
    <row r="92" spans="1:7">
      <c r="A92" s="74"/>
      <c r="B92" s="130"/>
      <c r="C92" s="30"/>
      <c r="D92" s="54"/>
      <c r="E92" s="55"/>
      <c r="F92" s="56"/>
      <c r="G92" s="53"/>
    </row>
    <row r="93" spans="1:7" ht="15.65">
      <c r="A93" s="75" t="s">
        <v>118</v>
      </c>
      <c r="B93" s="45"/>
      <c r="C93" s="32"/>
      <c r="D93" s="45"/>
      <c r="E93" s="81" t="s">
        <v>75</v>
      </c>
      <c r="F93" s="82">
        <f>F44+F45</f>
        <v>407.6</v>
      </c>
      <c r="G93" s="82">
        <f>G44+G45</f>
        <v>69.099999999999994</v>
      </c>
    </row>
    <row r="94" spans="1:7">
      <c r="A94" s="31"/>
      <c r="B94" s="45"/>
      <c r="C94" s="32"/>
      <c r="D94" s="45"/>
      <c r="E94" s="81" t="s">
        <v>74</v>
      </c>
      <c r="F94" s="33">
        <f>F19+F41+F51+F53+F61+F64+F72+F76+F83</f>
        <v>7868.2</v>
      </c>
      <c r="G94" s="33">
        <f>G19+G41+G51+G53+G61+G64+G72+G76+G83</f>
        <v>29.5</v>
      </c>
    </row>
    <row r="95" spans="1:7">
      <c r="A95" s="31"/>
      <c r="B95" s="45"/>
      <c r="C95" s="32"/>
      <c r="D95" s="50"/>
      <c r="E95" s="51"/>
      <c r="F95" s="52"/>
      <c r="G95" s="52"/>
    </row>
    <row r="96" spans="1:7">
      <c r="A96" s="34"/>
      <c r="B96" s="48"/>
      <c r="C96" s="32"/>
      <c r="D96" s="45"/>
      <c r="E96" s="32"/>
      <c r="F96" s="33"/>
      <c r="G96" s="33"/>
    </row>
    <row r="97" spans="1:7">
      <c r="A97" s="34"/>
      <c r="B97" s="48"/>
      <c r="C97" s="32"/>
      <c r="D97" s="47"/>
      <c r="E97" s="32"/>
      <c r="F97" s="33"/>
      <c r="G97" s="33"/>
    </row>
    <row r="98" spans="1:7">
      <c r="A98" s="31"/>
      <c r="B98" s="48"/>
      <c r="C98" s="32"/>
      <c r="D98" s="45"/>
      <c r="E98" s="32"/>
      <c r="F98" s="33"/>
      <c r="G98" s="33"/>
    </row>
    <row r="99" spans="1:7">
      <c r="B99" s="48"/>
      <c r="C99" s="32"/>
      <c r="D99" s="45"/>
      <c r="E99" s="32"/>
      <c r="F99" s="33"/>
      <c r="G99" s="33"/>
    </row>
    <row r="100" spans="1:7">
      <c r="B100" s="48"/>
      <c r="C100" s="46"/>
      <c r="D100" s="48"/>
      <c r="F100" s="48"/>
      <c r="G100" s="46"/>
    </row>
    <row r="101" spans="1:7">
      <c r="B101" s="48"/>
      <c r="C101" s="46"/>
      <c r="D101" s="48"/>
      <c r="F101" s="48"/>
      <c r="G101" s="64"/>
    </row>
    <row r="102" spans="1:7">
      <c r="B102" s="48"/>
      <c r="C102" s="46"/>
      <c r="D102" s="48"/>
      <c r="F102" s="48"/>
      <c r="G102" s="65"/>
    </row>
    <row r="103" spans="1:7">
      <c r="B103" s="48"/>
      <c r="C103" s="46"/>
      <c r="D103" s="48"/>
      <c r="F103" s="48"/>
      <c r="G103" s="46"/>
    </row>
    <row r="104" spans="1:7">
      <c r="B104" s="48"/>
      <c r="C104" s="46"/>
      <c r="D104" s="48"/>
      <c r="F104" s="48"/>
      <c r="G104" s="46"/>
    </row>
    <row r="105" spans="1:7">
      <c r="B105" s="48"/>
      <c r="C105" s="46"/>
      <c r="D105" s="48"/>
      <c r="F105" s="48"/>
      <c r="G105" s="46"/>
    </row>
    <row r="106" spans="1:7">
      <c r="B106" s="48"/>
      <c r="C106" s="46"/>
      <c r="D106" s="48"/>
      <c r="F106" s="48"/>
      <c r="G106" s="46"/>
    </row>
    <row r="107" spans="1:7">
      <c r="B107" s="48"/>
      <c r="C107" s="46"/>
      <c r="D107" s="48"/>
      <c r="F107" s="48"/>
      <c r="G107" s="46"/>
    </row>
    <row r="108" spans="1:7">
      <c r="B108" s="48"/>
      <c r="C108" s="46"/>
      <c r="D108" s="48"/>
      <c r="F108" s="48"/>
      <c r="G108" s="46"/>
    </row>
    <row r="109" spans="1:7">
      <c r="B109" s="48"/>
      <c r="C109" s="46"/>
      <c r="D109" s="48"/>
      <c r="F109" s="48"/>
      <c r="G109" s="46"/>
    </row>
    <row r="110" spans="1:7">
      <c r="B110" s="48"/>
      <c r="C110" s="46"/>
      <c r="D110" s="48"/>
      <c r="F110" s="48"/>
      <c r="G110" s="46"/>
    </row>
    <row r="111" spans="1:7">
      <c r="B111" s="48"/>
      <c r="C111" s="46"/>
      <c r="D111" s="48"/>
      <c r="F111" s="48"/>
      <c r="G111" s="46"/>
    </row>
    <row r="112" spans="1:7">
      <c r="B112" s="48"/>
      <c r="C112" s="46"/>
      <c r="D112" s="48"/>
      <c r="F112" s="48"/>
      <c r="G112" s="46"/>
    </row>
    <row r="113" spans="2:7">
      <c r="B113" s="48"/>
      <c r="C113" s="46"/>
      <c r="D113" s="48"/>
      <c r="F113" s="48"/>
      <c r="G113" s="46"/>
    </row>
    <row r="114" spans="2:7">
      <c r="B114" s="48"/>
      <c r="C114" s="46"/>
      <c r="D114" s="48"/>
      <c r="F114" s="48"/>
      <c r="G114" s="46"/>
    </row>
    <row r="115" spans="2:7">
      <c r="B115" s="48"/>
      <c r="C115" s="46"/>
      <c r="D115" s="48"/>
      <c r="F115" s="48"/>
      <c r="G115" s="46"/>
    </row>
    <row r="116" spans="2:7">
      <c r="B116" s="48"/>
      <c r="C116" s="46"/>
      <c r="D116" s="48"/>
      <c r="F116" s="48"/>
      <c r="G116" s="46"/>
    </row>
    <row r="117" spans="2:7">
      <c r="B117" s="48"/>
      <c r="C117" s="46"/>
      <c r="D117" s="48"/>
      <c r="F117" s="48"/>
      <c r="G117" s="46"/>
    </row>
    <row r="118" spans="2:7">
      <c r="B118" s="48"/>
      <c r="C118" s="46"/>
      <c r="D118" s="48"/>
      <c r="F118" s="48"/>
      <c r="G118" s="46"/>
    </row>
    <row r="119" spans="2:7">
      <c r="B119" s="48"/>
      <c r="C119" s="46"/>
      <c r="D119" s="48"/>
      <c r="F119" s="48"/>
      <c r="G119" s="46"/>
    </row>
    <row r="120" spans="2:7">
      <c r="B120" s="48"/>
      <c r="C120" s="46"/>
      <c r="D120" s="48"/>
      <c r="F120" s="48"/>
      <c r="G120" s="46"/>
    </row>
    <row r="121" spans="2:7">
      <c r="B121" s="48"/>
      <c r="C121" s="46"/>
      <c r="D121" s="48"/>
      <c r="F121" s="48"/>
      <c r="G121" s="46"/>
    </row>
  </sheetData>
  <mergeCells count="44">
    <mergeCell ref="G49:G50"/>
    <mergeCell ref="A49:A50"/>
    <mergeCell ref="C49:C50"/>
    <mergeCell ref="D49:D50"/>
    <mergeCell ref="E49:E50"/>
    <mergeCell ref="F49:F50"/>
    <mergeCell ref="G47:G48"/>
    <mergeCell ref="A34:A35"/>
    <mergeCell ref="C34:C35"/>
    <mergeCell ref="D34:D35"/>
    <mergeCell ref="E34:E35"/>
    <mergeCell ref="F34:F35"/>
    <mergeCell ref="G34:G35"/>
    <mergeCell ref="A47:A48"/>
    <mergeCell ref="C47:C48"/>
    <mergeCell ref="D47:D48"/>
    <mergeCell ref="E47:E48"/>
    <mergeCell ref="F47:F48"/>
    <mergeCell ref="G27:G29"/>
    <mergeCell ref="A20:A21"/>
    <mergeCell ref="C20:C21"/>
    <mergeCell ref="D20:D21"/>
    <mergeCell ref="E20:E21"/>
    <mergeCell ref="F20:F21"/>
    <mergeCell ref="G20:G21"/>
    <mergeCell ref="A27:A29"/>
    <mergeCell ref="C27:C29"/>
    <mergeCell ref="D27:D29"/>
    <mergeCell ref="E27:E29"/>
    <mergeCell ref="F27:F29"/>
    <mergeCell ref="G7:G8"/>
    <mergeCell ref="A14:A15"/>
    <mergeCell ref="C14:C15"/>
    <mergeCell ref="D14:D15"/>
    <mergeCell ref="E14:E15"/>
    <mergeCell ref="F14:F15"/>
    <mergeCell ref="G14:G15"/>
    <mergeCell ref="A1:F2"/>
    <mergeCell ref="A3:F3"/>
    <mergeCell ref="A7:A8"/>
    <mergeCell ref="C7:C8"/>
    <mergeCell ref="D7:D8"/>
    <mergeCell ref="E7:E8"/>
    <mergeCell ref="F7:F8"/>
  </mergeCells>
  <pageMargins left="0.70866141732283472" right="0.43" top="0.74803149606299213" bottom="0.51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2025-04-09T08:29:25Z</cp:lastPrinted>
  <dcterms:created xsi:type="dcterms:W3CDTF">2015-03-06T04:53:28Z</dcterms:created>
  <dcterms:modified xsi:type="dcterms:W3CDTF">2025-04-09T12:43:25Z</dcterms:modified>
</cp:coreProperties>
</file>