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58" yWindow="100" windowWidth="19321" windowHeight="7488" tabRatio="936"/>
  </bookViews>
  <sheets>
    <sheet name="Лист1" sheetId="11" r:id="rId1"/>
  </sheets>
  <definedNames>
    <definedName name="_xlnm.Print_Area" localSheetId="0">Лист1!$A$1:$G$79</definedName>
  </definedNames>
  <calcPr calcId="124519"/>
</workbook>
</file>

<file path=xl/calcChain.xml><?xml version="1.0" encoding="utf-8"?>
<calcChain xmlns="http://schemas.openxmlformats.org/spreadsheetml/2006/main">
  <c r="F11" i="11"/>
  <c r="G53"/>
  <c r="F53"/>
  <c r="G14"/>
  <c r="F14"/>
  <c r="G77"/>
  <c r="G78"/>
  <c r="F78"/>
  <c r="F77"/>
  <c r="G47" l="1"/>
  <c r="F47"/>
  <c r="G71"/>
  <c r="G70" s="1"/>
  <c r="F71"/>
  <c r="F70" s="1"/>
  <c r="G68"/>
  <c r="F68"/>
  <c r="G66"/>
  <c r="F66"/>
  <c r="G62"/>
  <c r="F62"/>
  <c r="G57"/>
  <c r="F57"/>
  <c r="G42"/>
  <c r="F42"/>
  <c r="G38"/>
  <c r="F38"/>
  <c r="G33"/>
  <c r="F33"/>
  <c r="G26"/>
  <c r="F26"/>
  <c r="G19"/>
  <c r="F19"/>
  <c r="G12"/>
  <c r="F12"/>
  <c r="G7"/>
  <c r="G6" s="1"/>
  <c r="F7"/>
  <c r="F6" s="1"/>
  <c r="G11" l="1"/>
  <c r="G45"/>
  <c r="F45"/>
  <c r="F76" l="1"/>
  <c r="G76"/>
</calcChain>
</file>

<file path=xl/sharedStrings.xml><?xml version="1.0" encoding="utf-8"?>
<sst xmlns="http://schemas.openxmlformats.org/spreadsheetml/2006/main" count="154" uniqueCount="106">
  <si>
    <t>Наименование программы</t>
  </si>
  <si>
    <t>1. Муниципальная Программа «Развитие и сохранение культуры поселения»</t>
  </si>
  <si>
    <t>1.1.Подпрограмма «Организация досуга и обеспечение жителей поселения услугами организации культуры»</t>
  </si>
  <si>
    <t>2. Муниципальная Программа «Муниципальное управление и гражданское общество»</t>
  </si>
  <si>
    <t>2.2.Подпрограмма «Управление в сфере функций органов  местной администрации»</t>
  </si>
  <si>
    <t>2.3.Подпрограмма  «Обеспечение реализации Муниципальной Программы»</t>
  </si>
  <si>
    <t>2.4.Подпрограмма «Повышение устойчивости бюджета поселения»</t>
  </si>
  <si>
    <t>2.6.Подпрограмма  «Социальная поддержка граждан»</t>
  </si>
  <si>
    <t>3. Муниципальная Программа «Развитие территории поселения»</t>
  </si>
  <si>
    <t>В С Е Г О</t>
  </si>
  <si>
    <t>ЦСР</t>
  </si>
  <si>
    <t>11 1 01 00590</t>
  </si>
  <si>
    <t>16 0 00 00000</t>
  </si>
  <si>
    <t>16 1 01 92020</t>
  </si>
  <si>
    <t>16 2 01 92010</t>
  </si>
  <si>
    <t>16 4 01 90570</t>
  </si>
  <si>
    <t>16 4 03 98500</t>
  </si>
  <si>
    <t>16 4 02 97880</t>
  </si>
  <si>
    <t>16 5 02 91430</t>
  </si>
  <si>
    <t>16 6 01 90470</t>
  </si>
  <si>
    <t>16 8 01 51180</t>
  </si>
  <si>
    <t>19 0 00 00000</t>
  </si>
  <si>
    <t>19 2 01 90670</t>
  </si>
  <si>
    <t>19 3 01 90800</t>
  </si>
  <si>
    <t>11 0 00 00000</t>
  </si>
  <si>
    <t>16 3 01 00590</t>
  </si>
  <si>
    <t>19 2 01 S8670</t>
  </si>
  <si>
    <t>Рз Пр</t>
  </si>
  <si>
    <t>Вр</t>
  </si>
  <si>
    <t>0801</t>
  </si>
  <si>
    <t>0102</t>
  </si>
  <si>
    <t>0104</t>
  </si>
  <si>
    <t>16 3 00 00000</t>
  </si>
  <si>
    <t>16 2 00 00000</t>
  </si>
  <si>
    <t>0113</t>
  </si>
  <si>
    <t>16 3 02 90200</t>
  </si>
  <si>
    <t>16 4 00 00000</t>
  </si>
  <si>
    <t>0111</t>
  </si>
  <si>
    <t>1301</t>
  </si>
  <si>
    <t>16 5 00 00000</t>
  </si>
  <si>
    <t>0309</t>
  </si>
  <si>
    <t>0314</t>
  </si>
  <si>
    <t>1001</t>
  </si>
  <si>
    <t>0412</t>
  </si>
  <si>
    <t>16 8 00 00000</t>
  </si>
  <si>
    <t>0203</t>
  </si>
  <si>
    <t>0409</t>
  </si>
  <si>
    <t>19 3 00 00000</t>
  </si>
  <si>
    <t>0503</t>
  </si>
  <si>
    <t>19 4 01 90600</t>
  </si>
  <si>
    <t>19 5 01 91220</t>
  </si>
  <si>
    <t>0107</t>
  </si>
  <si>
    <t>16 5 01 91430</t>
  </si>
  <si>
    <t>16 7 01 90410</t>
  </si>
  <si>
    <t>19 3 02 90700</t>
  </si>
  <si>
    <t>0502</t>
  </si>
  <si>
    <t>19 6 01 90500</t>
  </si>
  <si>
    <t>99 1 01 92070</t>
  </si>
  <si>
    <t>1101</t>
  </si>
  <si>
    <t>11 1 00 00000</t>
  </si>
  <si>
    <t>19 2 00 00000</t>
  </si>
  <si>
    <t xml:space="preserve">3.8.Подпрограмма «Благоустройство мест массового отдыха»  </t>
  </si>
  <si>
    <t>05 0 00 00000</t>
  </si>
  <si>
    <t>05 1 01 90390</t>
  </si>
  <si>
    <t>24 0 00 00000</t>
  </si>
  <si>
    <t xml:space="preserve">19 9 01 90520 </t>
  </si>
  <si>
    <t>19 4 00 00000</t>
  </si>
  <si>
    <t>19 6 00 00000</t>
  </si>
  <si>
    <t>24 2 01 81290</t>
  </si>
  <si>
    <t>3.2.Подпрограмма «Благоустройство территории поселения»</t>
  </si>
  <si>
    <t xml:space="preserve">3.3.Подпрограмма «Содержание мест захоронения и ремонт военно-мемориальных объектов»  </t>
  </si>
  <si>
    <t xml:space="preserve">19 9 00 00000 </t>
  </si>
  <si>
    <t>24 2 00 00000</t>
  </si>
  <si>
    <t>24 2 01 S8850</t>
  </si>
  <si>
    <t>ОБ</t>
  </si>
  <si>
    <t>ФБ</t>
  </si>
  <si>
    <t xml:space="preserve">ОБ </t>
  </si>
  <si>
    <t>соф.</t>
  </si>
  <si>
    <t>2.5.Подпрограмма «Защита населения и территории поселения от чрезвычайных ситуаций и обеспечение первичных мер пожарной безопасности»</t>
  </si>
  <si>
    <t>2.7.Подпрограмма «Обеспечение условий для развития на территории поселения физической культуры и массового спорта»</t>
  </si>
  <si>
    <t>2.8.Подпрограмма «Финансовое обеспечение  муниципальных образований Воронежской области для исполнения переданных полномочий»</t>
  </si>
  <si>
    <t>5. Муниципальная Программа «Развитие транспортной системы»</t>
  </si>
  <si>
    <t>6. Непрограммные расходы органов местного самоуправления</t>
  </si>
  <si>
    <t>4. Муниципальная Программа «Использование и охрана земель на территории Залуженского сельского поселения»</t>
  </si>
  <si>
    <t>4.1.Подпрограмма «Повышение эффективности использования и охраны земель»</t>
  </si>
  <si>
    <t xml:space="preserve">3.5. Подпрограмма «Реконструкция, ремонт сетей и объектов водоснабжения» </t>
  </si>
  <si>
    <t>3.6.Подпрограмма «Градостроительная деятельность поселения»</t>
  </si>
  <si>
    <t xml:space="preserve">2.1. Подпрограмма «Функционирование высшего должностного лица местной администрации»                                                                                             </t>
  </si>
  <si>
    <r>
      <t xml:space="preserve">3.4. Подпрограмма «Повышение энергетической эффективности и сокращение энергетических издержек в учреждениях поселения»                               </t>
    </r>
    <r>
      <rPr>
        <sz val="11"/>
        <color theme="1"/>
        <rFont val="Times New Roman"/>
        <family val="1"/>
        <charset val="204"/>
      </rPr>
      <t xml:space="preserve"> </t>
    </r>
  </si>
  <si>
    <t>16 7 01 S8790</t>
  </si>
  <si>
    <t>16 1 00 00000</t>
  </si>
  <si>
    <t>19 3 03 90800</t>
  </si>
  <si>
    <t>(тыс.рублей)</t>
  </si>
  <si>
    <t>19 7 01 90850</t>
  </si>
  <si>
    <t>3.1.Подпрограмма «Развитие сети уличного освещения»</t>
  </si>
  <si>
    <t>5.2.Подпрограмма «Капитальный ремонт и ремонт автомобильных дорог общего пользования местного значения на территории  Залуженского сельского поселения»</t>
  </si>
  <si>
    <t>19 4 01 S8530</t>
  </si>
  <si>
    <t>ТОСы</t>
  </si>
  <si>
    <t>16 7 00 00000</t>
  </si>
  <si>
    <t>19 6 02 98500</t>
  </si>
  <si>
    <t>19 2 01 70100</t>
  </si>
  <si>
    <r>
      <t xml:space="preserve">Отчет по муниципальным программам </t>
    </r>
    <r>
      <rPr>
        <b/>
        <sz val="14"/>
        <rFont val="Times New Roman"/>
        <family val="1"/>
        <charset val="204"/>
      </rPr>
      <t>Залуженского</t>
    </r>
  </si>
  <si>
    <t>сельского поселения за  1 кв. 2024 года</t>
  </si>
  <si>
    <t>План</t>
  </si>
  <si>
    <t>Факт</t>
  </si>
  <si>
    <t>Глава Залуженского сельского поселения:                                              И.И.Блинова</t>
  </si>
</sst>
</file>

<file path=xl/styles.xml><?xml version="1.0" encoding="utf-8"?>
<styleSheet xmlns="http://schemas.openxmlformats.org/spreadsheetml/2006/main">
  <numFmts count="1">
    <numFmt numFmtId="164" formatCode="#,##0.0"/>
  </numFmts>
  <fonts count="13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/>
    <xf numFmtId="0" fontId="3" fillId="2" borderId="0" xfId="0" applyFont="1" applyFill="1"/>
    <xf numFmtId="14" fontId="0" fillId="0" borderId="0" xfId="0" applyNumberFormat="1"/>
    <xf numFmtId="49" fontId="5" fillId="2" borderId="6" xfId="0" applyNumberFormat="1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2" borderId="0" xfId="0" applyFill="1"/>
    <xf numFmtId="0" fontId="9" fillId="2" borderId="6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5" fillId="0" borderId="1" xfId="0" applyFont="1" applyBorder="1" applyAlignment="1">
      <alignment wrapText="1"/>
    </xf>
    <xf numFmtId="49" fontId="5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8" fillId="0" borderId="1" xfId="0" applyFont="1" applyBorder="1" applyAlignment="1">
      <alignment wrapText="1"/>
    </xf>
    <xf numFmtId="49" fontId="8" fillId="2" borderId="6" xfId="0" applyNumberFormat="1" applyFont="1" applyFill="1" applyBorder="1" applyAlignment="1">
      <alignment horizontal="center" wrapText="1"/>
    </xf>
    <xf numFmtId="3" fontId="9" fillId="2" borderId="6" xfId="0" applyNumberFormat="1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0" fillId="0" borderId="1" xfId="0" applyBorder="1"/>
    <xf numFmtId="164" fontId="7" fillId="3" borderId="1" xfId="0" applyNumberFormat="1" applyFont="1" applyFill="1" applyBorder="1" applyAlignment="1">
      <alignment horizontal="right"/>
    </xf>
    <xf numFmtId="164" fontId="7" fillId="3" borderId="2" xfId="0" applyNumberFormat="1" applyFont="1" applyFill="1" applyBorder="1" applyAlignment="1">
      <alignment horizontal="right"/>
    </xf>
    <xf numFmtId="164" fontId="7" fillId="3" borderId="3" xfId="0" applyNumberFormat="1" applyFont="1" applyFill="1" applyBorder="1" applyAlignment="1">
      <alignment horizontal="right"/>
    </xf>
    <xf numFmtId="164" fontId="9" fillId="3" borderId="1" xfId="0" applyNumberFormat="1" applyFont="1" applyFill="1" applyBorder="1" applyAlignment="1">
      <alignment horizontal="right"/>
    </xf>
    <xf numFmtId="164" fontId="7" fillId="0" borderId="1" xfId="0" applyNumberFormat="1" applyFont="1" applyFill="1" applyBorder="1" applyAlignment="1">
      <alignment horizontal="right"/>
    </xf>
    <xf numFmtId="49" fontId="10" fillId="2" borderId="1" xfId="0" applyNumberFormat="1" applyFont="1" applyFill="1" applyBorder="1" applyAlignment="1">
      <alignment horizontal="right" wrapText="1"/>
    </xf>
    <xf numFmtId="49" fontId="10" fillId="2" borderId="2" xfId="0" applyNumberFormat="1" applyFont="1" applyFill="1" applyBorder="1" applyAlignment="1">
      <alignment horizontal="right" wrapText="1"/>
    </xf>
    <xf numFmtId="49" fontId="10" fillId="2" borderId="3" xfId="0" applyNumberFormat="1" applyFont="1" applyFill="1" applyBorder="1" applyAlignment="1">
      <alignment horizontal="right" wrapText="1"/>
    </xf>
    <xf numFmtId="49" fontId="10" fillId="0" borderId="1" xfId="0" applyNumberFormat="1" applyFont="1" applyBorder="1" applyAlignment="1">
      <alignment horizontal="right"/>
    </xf>
    <xf numFmtId="164" fontId="7" fillId="2" borderId="1" xfId="0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wrapText="1"/>
    </xf>
    <xf numFmtId="0" fontId="6" fillId="2" borderId="2" xfId="0" applyFont="1" applyFill="1" applyBorder="1" applyAlignment="1">
      <alignment horizontal="right" wrapText="1"/>
    </xf>
    <xf numFmtId="0" fontId="6" fillId="2" borderId="1" xfId="0" applyFont="1" applyFill="1" applyBorder="1" applyAlignment="1">
      <alignment wrapText="1"/>
    </xf>
    <xf numFmtId="0" fontId="6" fillId="0" borderId="5" xfId="0" applyFont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164" fontId="9" fillId="2" borderId="1" xfId="0" applyNumberFormat="1" applyFont="1" applyFill="1" applyBorder="1" applyAlignment="1">
      <alignment horizontal="right"/>
    </xf>
    <xf numFmtId="0" fontId="6" fillId="2" borderId="2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wrapText="1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right"/>
    </xf>
    <xf numFmtId="0" fontId="7" fillId="2" borderId="4" xfId="0" applyFont="1" applyFill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left" wrapText="1"/>
    </xf>
    <xf numFmtId="49" fontId="6" fillId="2" borderId="2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164" fontId="7" fillId="2" borderId="2" xfId="0" applyNumberFormat="1" applyFont="1" applyFill="1" applyBorder="1" applyAlignment="1">
      <alignment horizontal="right"/>
    </xf>
    <xf numFmtId="164" fontId="7" fillId="2" borderId="3" xfId="0" applyNumberFormat="1" applyFont="1" applyFill="1" applyBorder="1" applyAlignment="1">
      <alignment horizontal="right"/>
    </xf>
    <xf numFmtId="0" fontId="6" fillId="2" borderId="2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6" fillId="2" borderId="2" xfId="0" applyFont="1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0" fontId="6" fillId="2" borderId="3" xfId="0" applyFont="1" applyFill="1" applyBorder="1" applyAlignment="1">
      <alignment wrapText="1"/>
    </xf>
    <xf numFmtId="49" fontId="5" fillId="2" borderId="4" xfId="0" applyNumberFormat="1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164" fontId="7" fillId="2" borderId="4" xfId="0" applyNumberFormat="1" applyFont="1" applyFill="1" applyBorder="1" applyAlignment="1">
      <alignment horizontal="right"/>
    </xf>
    <xf numFmtId="0" fontId="6" fillId="2" borderId="7" xfId="0" applyFont="1" applyFill="1" applyBorder="1" applyAlignment="1">
      <alignment wrapText="1"/>
    </xf>
    <xf numFmtId="0" fontId="9" fillId="2" borderId="2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164" fontId="9" fillId="2" borderId="2" xfId="0" applyNumberFormat="1" applyFont="1" applyFill="1" applyBorder="1" applyAlignment="1">
      <alignment horizontal="right"/>
    </xf>
    <xf numFmtId="164" fontId="9" fillId="2" borderId="3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7" fillId="2" borderId="3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wrapText="1"/>
    </xf>
    <xf numFmtId="0" fontId="7" fillId="2" borderId="2" xfId="0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7" fillId="2" borderId="4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wrapText="1"/>
    </xf>
    <xf numFmtId="0" fontId="9" fillId="2" borderId="2" xfId="0" applyFont="1" applyFill="1" applyBorder="1" applyAlignment="1">
      <alignment wrapText="1"/>
    </xf>
    <xf numFmtId="0" fontId="9" fillId="2" borderId="3" xfId="0" applyFont="1" applyFill="1" applyBorder="1" applyAlignment="1">
      <alignment wrapText="1"/>
    </xf>
    <xf numFmtId="0" fontId="7" fillId="2" borderId="6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7" fillId="2" borderId="6" xfId="0" applyFont="1" applyFill="1" applyBorder="1" applyAlignment="1">
      <alignment horizontal="left" wrapText="1"/>
    </xf>
    <xf numFmtId="0" fontId="9" fillId="0" borderId="6" xfId="0" applyFont="1" applyBorder="1" applyAlignment="1">
      <alignment wrapText="1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164" fontId="6" fillId="0" borderId="0" xfId="0" applyNumberFormat="1" applyFont="1" applyFill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  <color rgb="FFFFCCFF"/>
      <color rgb="FF66FFFF"/>
      <color rgb="FF00FFFF"/>
      <color rgb="FFFF9933"/>
      <color rgb="FFFF6600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8"/>
  <sheetViews>
    <sheetView tabSelected="1" workbookViewId="0">
      <selection activeCell="B19" sqref="B19"/>
    </sheetView>
  </sheetViews>
  <sheetFormatPr defaultRowHeight="15.05"/>
  <cols>
    <col min="1" max="1" width="88.44140625" style="1" customWidth="1"/>
    <col min="2" max="2" width="5.88671875" style="93" customWidth="1"/>
    <col min="3" max="3" width="8.21875" style="7" customWidth="1"/>
    <col min="4" max="4" width="17.6640625" style="2" customWidth="1"/>
    <col min="5" max="5" width="6.6640625" style="2" customWidth="1"/>
    <col min="6" max="6" width="13.21875" style="2" customWidth="1"/>
    <col min="7" max="7" width="13.6640625" style="1" customWidth="1"/>
  </cols>
  <sheetData>
    <row r="1" spans="1:7">
      <c r="A1" s="50" t="s">
        <v>101</v>
      </c>
      <c r="B1" s="50"/>
      <c r="C1" s="50"/>
      <c r="D1" s="50"/>
      <c r="E1" s="50"/>
      <c r="F1" s="50"/>
    </row>
    <row r="2" spans="1:7">
      <c r="A2" s="50"/>
      <c r="B2" s="50"/>
      <c r="C2" s="50"/>
      <c r="D2" s="50"/>
      <c r="E2" s="50"/>
      <c r="F2" s="50"/>
    </row>
    <row r="3" spans="1:7" ht="17.55">
      <c r="A3" s="51" t="s">
        <v>102</v>
      </c>
      <c r="B3" s="51"/>
      <c r="C3" s="51"/>
      <c r="D3" s="51"/>
      <c r="E3" s="51"/>
      <c r="F3" s="51"/>
      <c r="G3" s="3"/>
    </row>
    <row r="4" spans="1:7" ht="17.55">
      <c r="A4" s="6"/>
      <c r="B4" s="76"/>
      <c r="C4" s="5"/>
      <c r="D4" s="10"/>
      <c r="E4" s="5"/>
      <c r="F4" s="35"/>
      <c r="G4" s="35" t="s">
        <v>92</v>
      </c>
    </row>
    <row r="5" spans="1:7" ht="15.65">
      <c r="A5" s="18" t="s">
        <v>0</v>
      </c>
      <c r="B5" s="77"/>
      <c r="C5" s="19" t="s">
        <v>27</v>
      </c>
      <c r="D5" s="40" t="s">
        <v>10</v>
      </c>
      <c r="E5" s="49" t="s">
        <v>28</v>
      </c>
      <c r="F5" s="47" t="s">
        <v>103</v>
      </c>
      <c r="G5" s="47" t="s">
        <v>104</v>
      </c>
    </row>
    <row r="6" spans="1:7" ht="15.65">
      <c r="A6" s="11" t="s">
        <v>1</v>
      </c>
      <c r="B6" s="78"/>
      <c r="C6" s="12"/>
      <c r="D6" s="13" t="s">
        <v>24</v>
      </c>
      <c r="E6" s="13"/>
      <c r="F6" s="42">
        <f>F7</f>
        <v>3342.3</v>
      </c>
      <c r="G6" s="42">
        <f>G7</f>
        <v>738</v>
      </c>
    </row>
    <row r="7" spans="1:7" ht="15.65">
      <c r="A7" s="52" t="s">
        <v>2</v>
      </c>
      <c r="B7" s="31"/>
      <c r="C7" s="53"/>
      <c r="D7" s="55" t="s">
        <v>59</v>
      </c>
      <c r="E7" s="55"/>
      <c r="F7" s="57">
        <f>SUM(F9:F10)</f>
        <v>3342.3</v>
      </c>
      <c r="G7" s="57">
        <f>SUM(G9:G10)</f>
        <v>738</v>
      </c>
    </row>
    <row r="8" spans="1:7" ht="15.65">
      <c r="A8" s="52"/>
      <c r="B8" s="79"/>
      <c r="C8" s="54"/>
      <c r="D8" s="56"/>
      <c r="E8" s="56"/>
      <c r="F8" s="58"/>
      <c r="G8" s="58"/>
    </row>
    <row r="9" spans="1:7" ht="15.65">
      <c r="A9" s="37"/>
      <c r="B9" s="80"/>
      <c r="C9" s="12" t="s">
        <v>29</v>
      </c>
      <c r="D9" s="9" t="s">
        <v>11</v>
      </c>
      <c r="E9" s="9">
        <v>100</v>
      </c>
      <c r="F9" s="21">
        <v>2230.9</v>
      </c>
      <c r="G9" s="21">
        <v>384.7</v>
      </c>
    </row>
    <row r="10" spans="1:7" ht="15.65">
      <c r="A10" s="26"/>
      <c r="B10" s="80"/>
      <c r="C10" s="12" t="s">
        <v>29</v>
      </c>
      <c r="D10" s="9" t="s">
        <v>11</v>
      </c>
      <c r="E10" s="9">
        <v>200</v>
      </c>
      <c r="F10" s="21">
        <v>1111.4000000000001</v>
      </c>
      <c r="G10" s="21">
        <v>353.3</v>
      </c>
    </row>
    <row r="11" spans="1:7" ht="15.65">
      <c r="A11" s="41" t="s">
        <v>3</v>
      </c>
      <c r="B11" s="81"/>
      <c r="C11" s="12"/>
      <c r="D11" s="13" t="s">
        <v>12</v>
      </c>
      <c r="E11" s="13"/>
      <c r="F11" s="42">
        <f>F12+F14+F19+F26+F33+F37+F38+F42</f>
        <v>10939.1</v>
      </c>
      <c r="G11" s="48">
        <f>G12+G14+G19+G26+G33+G37+G38+G42</f>
        <v>2283.1999999999998</v>
      </c>
    </row>
    <row r="12" spans="1:7" ht="31.3">
      <c r="A12" s="34" t="s">
        <v>87</v>
      </c>
      <c r="B12" s="32"/>
      <c r="C12" s="12"/>
      <c r="D12" s="9" t="s">
        <v>90</v>
      </c>
      <c r="E12" s="9"/>
      <c r="F12" s="30">
        <f>F13</f>
        <v>1348.7</v>
      </c>
      <c r="G12" s="30">
        <f>G13</f>
        <v>321.5</v>
      </c>
    </row>
    <row r="13" spans="1:7" ht="15.65">
      <c r="A13" s="45"/>
      <c r="B13" s="82"/>
      <c r="C13" s="12" t="s">
        <v>30</v>
      </c>
      <c r="D13" s="9" t="s">
        <v>13</v>
      </c>
      <c r="E13" s="9">
        <v>100</v>
      </c>
      <c r="F13" s="21">
        <v>1348.7</v>
      </c>
      <c r="G13" s="21">
        <v>321.5</v>
      </c>
    </row>
    <row r="14" spans="1:7" ht="15.65">
      <c r="A14" s="59" t="s">
        <v>4</v>
      </c>
      <c r="B14" s="31"/>
      <c r="C14" s="61"/>
      <c r="D14" s="55" t="s">
        <v>33</v>
      </c>
      <c r="E14" s="55"/>
      <c r="F14" s="57">
        <f>F16+F17+F18</f>
        <v>3078</v>
      </c>
      <c r="G14" s="57">
        <f>G16+G17+G18</f>
        <v>509.20000000000005</v>
      </c>
    </row>
    <row r="15" spans="1:7" ht="15.65">
      <c r="A15" s="60"/>
      <c r="B15" s="79"/>
      <c r="C15" s="62"/>
      <c r="D15" s="56"/>
      <c r="E15" s="56"/>
      <c r="F15" s="58"/>
      <c r="G15" s="58"/>
    </row>
    <row r="16" spans="1:7" ht="15.65">
      <c r="A16" s="28"/>
      <c r="B16" s="79"/>
      <c r="C16" s="39" t="s">
        <v>31</v>
      </c>
      <c r="D16" s="9" t="s">
        <v>14</v>
      </c>
      <c r="E16" s="9">
        <v>100</v>
      </c>
      <c r="F16" s="21">
        <v>2211.1999999999998</v>
      </c>
      <c r="G16" s="21">
        <v>387.6</v>
      </c>
    </row>
    <row r="17" spans="1:7" ht="15.65">
      <c r="A17" s="28"/>
      <c r="B17" s="79"/>
      <c r="C17" s="39" t="s">
        <v>31</v>
      </c>
      <c r="D17" s="9" t="s">
        <v>14</v>
      </c>
      <c r="E17" s="9">
        <v>200</v>
      </c>
      <c r="F17" s="21">
        <v>858.8</v>
      </c>
      <c r="G17" s="21">
        <v>121.6</v>
      </c>
    </row>
    <row r="18" spans="1:7" ht="15.65">
      <c r="A18" s="44"/>
      <c r="B18" s="79"/>
      <c r="C18" s="39" t="s">
        <v>31</v>
      </c>
      <c r="D18" s="9" t="s">
        <v>14</v>
      </c>
      <c r="E18" s="9">
        <v>800</v>
      </c>
      <c r="F18" s="21">
        <v>8</v>
      </c>
      <c r="G18" s="21"/>
    </row>
    <row r="19" spans="1:7" ht="15.65">
      <c r="A19" s="69" t="s">
        <v>5</v>
      </c>
      <c r="B19" s="82"/>
      <c r="C19" s="61"/>
      <c r="D19" s="55" t="s">
        <v>32</v>
      </c>
      <c r="E19" s="55"/>
      <c r="F19" s="57">
        <f>F21+F22+F24+F23+F25</f>
        <v>4989</v>
      </c>
      <c r="G19" s="57">
        <f>G21+G22+G24+G23+G25</f>
        <v>1200.0999999999999</v>
      </c>
    </row>
    <row r="20" spans="1:7" ht="15.65">
      <c r="A20" s="69"/>
      <c r="B20" s="85"/>
      <c r="C20" s="62"/>
      <c r="D20" s="56"/>
      <c r="E20" s="56"/>
      <c r="F20" s="58"/>
      <c r="G20" s="58"/>
    </row>
    <row r="21" spans="1:7" ht="15.65">
      <c r="A21" s="26"/>
      <c r="B21" s="32"/>
      <c r="C21" s="12" t="s">
        <v>34</v>
      </c>
      <c r="D21" s="9" t="s">
        <v>25</v>
      </c>
      <c r="E21" s="9">
        <v>100</v>
      </c>
      <c r="F21" s="21">
        <v>4371</v>
      </c>
      <c r="G21" s="21">
        <v>1050.5999999999999</v>
      </c>
    </row>
    <row r="22" spans="1:7" ht="15.65">
      <c r="A22" s="34"/>
      <c r="B22" s="32"/>
      <c r="C22" s="12" t="s">
        <v>34</v>
      </c>
      <c r="D22" s="9" t="s">
        <v>25</v>
      </c>
      <c r="E22" s="9">
        <v>200</v>
      </c>
      <c r="F22" s="21">
        <v>528</v>
      </c>
      <c r="G22" s="21">
        <v>136.5</v>
      </c>
    </row>
    <row r="23" spans="1:7" ht="15.65">
      <c r="A23" s="34"/>
      <c r="B23" s="32"/>
      <c r="C23" s="12" t="s">
        <v>34</v>
      </c>
      <c r="D23" s="9" t="s">
        <v>25</v>
      </c>
      <c r="E23" s="9">
        <v>800</v>
      </c>
      <c r="F23" s="21">
        <v>7</v>
      </c>
      <c r="G23" s="21"/>
    </row>
    <row r="24" spans="1:7" ht="15.65">
      <c r="A24" s="34"/>
      <c r="B24" s="32"/>
      <c r="C24" s="12" t="s">
        <v>34</v>
      </c>
      <c r="D24" s="9" t="s">
        <v>35</v>
      </c>
      <c r="E24" s="9">
        <v>200</v>
      </c>
      <c r="F24" s="21">
        <v>65</v>
      </c>
      <c r="G24" s="21">
        <v>13</v>
      </c>
    </row>
    <row r="25" spans="1:7" ht="15.65">
      <c r="A25" s="45"/>
      <c r="B25" s="82"/>
      <c r="C25" s="12" t="s">
        <v>34</v>
      </c>
      <c r="D25" s="9" t="s">
        <v>35</v>
      </c>
      <c r="E25" s="46">
        <v>800</v>
      </c>
      <c r="F25" s="21">
        <v>18</v>
      </c>
      <c r="G25" s="21"/>
    </row>
    <row r="26" spans="1:7" ht="15.65">
      <c r="A26" s="63" t="s">
        <v>6</v>
      </c>
      <c r="B26" s="82"/>
      <c r="C26" s="61"/>
      <c r="D26" s="55" t="s">
        <v>36</v>
      </c>
      <c r="E26" s="55"/>
      <c r="F26" s="57">
        <f>F29+F30+F31+F32</f>
        <v>147</v>
      </c>
      <c r="G26" s="57">
        <f>G29+G30+G31+G32</f>
        <v>45</v>
      </c>
    </row>
    <row r="27" spans="1:7" ht="15.65">
      <c r="A27" s="64"/>
      <c r="B27" s="84"/>
      <c r="C27" s="66"/>
      <c r="D27" s="67"/>
      <c r="E27" s="67"/>
      <c r="F27" s="68"/>
      <c r="G27" s="68"/>
    </row>
    <row r="28" spans="1:7" ht="15.65">
      <c r="A28" s="65"/>
      <c r="B28" s="85"/>
      <c r="C28" s="62"/>
      <c r="D28" s="56"/>
      <c r="E28" s="56"/>
      <c r="F28" s="58"/>
      <c r="G28" s="58"/>
    </row>
    <row r="29" spans="1:7" ht="15.65">
      <c r="A29" s="45"/>
      <c r="B29" s="82"/>
      <c r="C29" s="38" t="s">
        <v>37</v>
      </c>
      <c r="D29" s="9" t="s">
        <v>15</v>
      </c>
      <c r="E29" s="46">
        <v>800</v>
      </c>
      <c r="F29" s="22">
        <v>2</v>
      </c>
      <c r="G29" s="22"/>
    </row>
    <row r="30" spans="1:7" ht="15.65">
      <c r="A30" s="45"/>
      <c r="B30" s="82"/>
      <c r="C30" s="38" t="s">
        <v>38</v>
      </c>
      <c r="D30" s="9" t="s">
        <v>17</v>
      </c>
      <c r="E30" s="46">
        <v>700</v>
      </c>
      <c r="F30" s="22">
        <v>1</v>
      </c>
      <c r="G30" s="22"/>
    </row>
    <row r="31" spans="1:7" ht="15.65">
      <c r="A31" s="45"/>
      <c r="B31" s="82"/>
      <c r="C31" s="38" t="s">
        <v>31</v>
      </c>
      <c r="D31" s="9" t="s">
        <v>16</v>
      </c>
      <c r="E31" s="46">
        <v>500</v>
      </c>
      <c r="F31" s="22">
        <v>143</v>
      </c>
      <c r="G31" s="22">
        <v>45</v>
      </c>
    </row>
    <row r="32" spans="1:7" ht="15.65">
      <c r="A32" s="45"/>
      <c r="B32" s="82"/>
      <c r="C32" s="38" t="s">
        <v>43</v>
      </c>
      <c r="D32" s="9" t="s">
        <v>16</v>
      </c>
      <c r="E32" s="46">
        <v>500</v>
      </c>
      <c r="F32" s="22">
        <v>1</v>
      </c>
      <c r="G32" s="22"/>
    </row>
    <row r="33" spans="1:7" ht="15.65">
      <c r="A33" s="59" t="s">
        <v>78</v>
      </c>
      <c r="B33" s="31"/>
      <c r="C33" s="61"/>
      <c r="D33" s="55" t="s">
        <v>39</v>
      </c>
      <c r="E33" s="55"/>
      <c r="F33" s="57">
        <f>F35+F36</f>
        <v>390.4</v>
      </c>
      <c r="G33" s="57">
        <f>G35+G36</f>
        <v>27.2</v>
      </c>
    </row>
    <row r="34" spans="1:7" ht="15.65">
      <c r="A34" s="60"/>
      <c r="B34" s="79"/>
      <c r="C34" s="62"/>
      <c r="D34" s="56"/>
      <c r="E34" s="56"/>
      <c r="F34" s="58"/>
      <c r="G34" s="58"/>
    </row>
    <row r="35" spans="1:7" ht="15.65">
      <c r="A35" s="28"/>
      <c r="B35" s="79"/>
      <c r="C35" s="39" t="s">
        <v>40</v>
      </c>
      <c r="D35" s="9" t="s">
        <v>52</v>
      </c>
      <c r="E35" s="47">
        <v>200</v>
      </c>
      <c r="F35" s="23">
        <v>2</v>
      </c>
      <c r="G35" s="23"/>
    </row>
    <row r="36" spans="1:7" ht="15.65">
      <c r="A36" s="44"/>
      <c r="B36" s="79"/>
      <c r="C36" s="39" t="s">
        <v>41</v>
      </c>
      <c r="D36" s="9" t="s">
        <v>18</v>
      </c>
      <c r="E36" s="47">
        <v>200</v>
      </c>
      <c r="F36" s="23">
        <v>388.4</v>
      </c>
      <c r="G36" s="23">
        <v>27.2</v>
      </c>
    </row>
    <row r="37" spans="1:7" ht="15.65">
      <c r="A37" s="34" t="s">
        <v>7</v>
      </c>
      <c r="B37" s="32"/>
      <c r="C37" s="12" t="s">
        <v>42</v>
      </c>
      <c r="D37" s="9" t="s">
        <v>19</v>
      </c>
      <c r="E37" s="9">
        <v>300</v>
      </c>
      <c r="F37" s="21">
        <v>325</v>
      </c>
      <c r="G37" s="21">
        <v>55.3</v>
      </c>
    </row>
    <row r="38" spans="1:7" ht="31.3">
      <c r="A38" s="34" t="s">
        <v>79</v>
      </c>
      <c r="B38" s="32"/>
      <c r="C38" s="12"/>
      <c r="D38" s="9" t="s">
        <v>98</v>
      </c>
      <c r="E38" s="9"/>
      <c r="F38" s="30">
        <f>F39+F40+F41</f>
        <v>321</v>
      </c>
      <c r="G38" s="30">
        <f>G39+G40+G41</f>
        <v>50.2</v>
      </c>
    </row>
    <row r="39" spans="1:7" ht="15.65">
      <c r="A39" s="34"/>
      <c r="B39" s="32"/>
      <c r="C39" s="12" t="s">
        <v>58</v>
      </c>
      <c r="D39" s="9" t="s">
        <v>53</v>
      </c>
      <c r="E39" s="9">
        <v>200</v>
      </c>
      <c r="F39" s="21">
        <v>20</v>
      </c>
      <c r="G39" s="21"/>
    </row>
    <row r="40" spans="1:7" ht="15.65">
      <c r="A40" s="34"/>
      <c r="B40" s="86" t="s">
        <v>76</v>
      </c>
      <c r="C40" s="12" t="s">
        <v>58</v>
      </c>
      <c r="D40" s="9" t="s">
        <v>89</v>
      </c>
      <c r="E40" s="9">
        <v>200</v>
      </c>
      <c r="F40" s="21">
        <v>174</v>
      </c>
      <c r="G40" s="21"/>
    </row>
    <row r="41" spans="1:7" ht="15.65">
      <c r="A41" s="34"/>
      <c r="B41" s="31" t="s">
        <v>77</v>
      </c>
      <c r="C41" s="12" t="s">
        <v>58</v>
      </c>
      <c r="D41" s="9" t="s">
        <v>89</v>
      </c>
      <c r="E41" s="9">
        <v>200</v>
      </c>
      <c r="F41" s="21">
        <v>127</v>
      </c>
      <c r="G41" s="21">
        <v>50.2</v>
      </c>
    </row>
    <row r="42" spans="1:7" ht="31.3">
      <c r="A42" s="34" t="s">
        <v>80</v>
      </c>
      <c r="B42" s="32"/>
      <c r="C42" s="12"/>
      <c r="D42" s="9" t="s">
        <v>44</v>
      </c>
      <c r="E42" s="9"/>
      <c r="F42" s="30">
        <f>F43+F44</f>
        <v>340</v>
      </c>
      <c r="G42" s="30">
        <f>G43+G44</f>
        <v>74.7</v>
      </c>
    </row>
    <row r="43" spans="1:7" ht="15.65">
      <c r="A43" s="29"/>
      <c r="B43" s="83" t="s">
        <v>75</v>
      </c>
      <c r="C43" s="12" t="s">
        <v>45</v>
      </c>
      <c r="D43" s="9" t="s">
        <v>20</v>
      </c>
      <c r="E43" s="9">
        <v>100</v>
      </c>
      <c r="F43" s="21">
        <v>306.89999999999998</v>
      </c>
      <c r="G43" s="21">
        <v>74.7</v>
      </c>
    </row>
    <row r="44" spans="1:7" ht="15.65">
      <c r="A44" s="29"/>
      <c r="B44" s="83" t="s">
        <v>75</v>
      </c>
      <c r="C44" s="12" t="s">
        <v>45</v>
      </c>
      <c r="D44" s="9" t="s">
        <v>20</v>
      </c>
      <c r="E44" s="9">
        <v>200</v>
      </c>
      <c r="F44" s="21">
        <v>33.1</v>
      </c>
      <c r="G44" s="21"/>
    </row>
    <row r="45" spans="1:7" ht="15.65">
      <c r="A45" s="72" t="s">
        <v>8</v>
      </c>
      <c r="B45" s="87"/>
      <c r="C45" s="61"/>
      <c r="D45" s="70" t="s">
        <v>21</v>
      </c>
      <c r="E45" s="70"/>
      <c r="F45" s="74">
        <f>F47+F53+F57+F61+F62+F65+F66</f>
        <v>2818.6</v>
      </c>
      <c r="G45" s="74">
        <f>G47+G53+G57+G61+G62+G65+G66</f>
        <v>708.50000000000011</v>
      </c>
    </row>
    <row r="46" spans="1:7" ht="15.65">
      <c r="A46" s="73"/>
      <c r="B46" s="88"/>
      <c r="C46" s="62"/>
      <c r="D46" s="71"/>
      <c r="E46" s="71"/>
      <c r="F46" s="75"/>
      <c r="G46" s="75"/>
    </row>
    <row r="47" spans="1:7" ht="15.65">
      <c r="A47" s="52" t="s">
        <v>94</v>
      </c>
      <c r="B47" s="31"/>
      <c r="C47" s="61"/>
      <c r="D47" s="55" t="s">
        <v>60</v>
      </c>
      <c r="E47" s="55"/>
      <c r="F47" s="57">
        <f>F50+F51+F52+F49</f>
        <v>1740.1</v>
      </c>
      <c r="G47" s="57">
        <f t="shared" ref="G47" si="0">G50+G51+G52+G49</f>
        <v>522.70000000000005</v>
      </c>
    </row>
    <row r="48" spans="1:7" ht="15.65">
      <c r="A48" s="52"/>
      <c r="B48" s="79"/>
      <c r="C48" s="62"/>
      <c r="D48" s="56"/>
      <c r="E48" s="56"/>
      <c r="F48" s="58"/>
      <c r="G48" s="58"/>
    </row>
    <row r="49" spans="1:7" s="1" customFormat="1" ht="15.65">
      <c r="A49" s="37"/>
      <c r="B49" s="86" t="s">
        <v>76</v>
      </c>
      <c r="C49" s="12" t="s">
        <v>48</v>
      </c>
      <c r="D49" s="9" t="s">
        <v>100</v>
      </c>
      <c r="E49" s="9">
        <v>200</v>
      </c>
      <c r="F49" s="23">
        <v>111.3</v>
      </c>
      <c r="G49" s="23"/>
    </row>
    <row r="50" spans="1:7" ht="15.65">
      <c r="A50" s="37"/>
      <c r="B50" s="80"/>
      <c r="C50" s="12" t="s">
        <v>48</v>
      </c>
      <c r="D50" s="9" t="s">
        <v>22</v>
      </c>
      <c r="E50" s="9">
        <v>200</v>
      </c>
      <c r="F50" s="21">
        <v>1486.8</v>
      </c>
      <c r="G50" s="21">
        <v>522.70000000000005</v>
      </c>
    </row>
    <row r="51" spans="1:7" ht="15.65">
      <c r="A51" s="20"/>
      <c r="B51" s="86" t="s">
        <v>76</v>
      </c>
      <c r="C51" s="12" t="s">
        <v>48</v>
      </c>
      <c r="D51" s="9" t="s">
        <v>26</v>
      </c>
      <c r="E51" s="9">
        <v>200</v>
      </c>
      <c r="F51" s="21">
        <v>129.1</v>
      </c>
      <c r="G51" s="21"/>
    </row>
    <row r="52" spans="1:7" ht="15.65">
      <c r="A52" s="20"/>
      <c r="B52" s="31" t="s">
        <v>77</v>
      </c>
      <c r="C52" s="12" t="s">
        <v>48</v>
      </c>
      <c r="D52" s="9" t="s">
        <v>26</v>
      </c>
      <c r="E52" s="9">
        <v>200</v>
      </c>
      <c r="F52" s="21">
        <v>12.9</v>
      </c>
      <c r="G52" s="21"/>
    </row>
    <row r="53" spans="1:7" ht="15.65">
      <c r="A53" s="43" t="s">
        <v>69</v>
      </c>
      <c r="B53" s="31"/>
      <c r="C53" s="38"/>
      <c r="D53" s="9" t="s">
        <v>47</v>
      </c>
      <c r="E53" s="9"/>
      <c r="F53" s="25">
        <f>F54+F55+F56</f>
        <v>279</v>
      </c>
      <c r="G53" s="25">
        <f>G54+G55+G56</f>
        <v>19.100000000000001</v>
      </c>
    </row>
    <row r="54" spans="1:7" ht="15.65">
      <c r="A54" s="27"/>
      <c r="B54" s="31"/>
      <c r="C54" s="38" t="s">
        <v>48</v>
      </c>
      <c r="D54" s="9" t="s">
        <v>23</v>
      </c>
      <c r="E54" s="9">
        <v>200</v>
      </c>
      <c r="F54" s="21">
        <v>268</v>
      </c>
      <c r="G54" s="21">
        <v>19.100000000000001</v>
      </c>
    </row>
    <row r="55" spans="1:7" ht="15.65">
      <c r="A55" s="43"/>
      <c r="B55" s="31"/>
      <c r="C55" s="38" t="s">
        <v>48</v>
      </c>
      <c r="D55" s="9" t="s">
        <v>54</v>
      </c>
      <c r="E55" s="9">
        <v>200</v>
      </c>
      <c r="F55" s="21">
        <v>11</v>
      </c>
      <c r="G55" s="21"/>
    </row>
    <row r="56" spans="1:7" ht="15.65">
      <c r="A56" s="33" t="s">
        <v>97</v>
      </c>
      <c r="B56" s="31"/>
      <c r="C56" s="38" t="s">
        <v>48</v>
      </c>
      <c r="D56" s="9" t="s">
        <v>91</v>
      </c>
      <c r="E56" s="9">
        <v>200</v>
      </c>
      <c r="F56" s="21"/>
      <c r="G56" s="21"/>
    </row>
    <row r="57" spans="1:7" ht="15.65">
      <c r="A57" s="34" t="s">
        <v>70</v>
      </c>
      <c r="B57" s="32"/>
      <c r="C57" s="12"/>
      <c r="D57" s="9" t="s">
        <v>66</v>
      </c>
      <c r="E57" s="9"/>
      <c r="F57" s="30">
        <f>F58+F59+F60</f>
        <v>358.5</v>
      </c>
      <c r="G57" s="30">
        <f t="shared" ref="G57" si="1">G58+G59+G60</f>
        <v>0</v>
      </c>
    </row>
    <row r="58" spans="1:7" ht="15.65">
      <c r="A58" s="26"/>
      <c r="B58" s="32"/>
      <c r="C58" s="12" t="s">
        <v>48</v>
      </c>
      <c r="D58" s="9" t="s">
        <v>49</v>
      </c>
      <c r="E58" s="9">
        <v>200</v>
      </c>
      <c r="F58" s="21">
        <v>304</v>
      </c>
      <c r="G58" s="21"/>
    </row>
    <row r="59" spans="1:7" ht="15.65">
      <c r="A59" s="26"/>
      <c r="B59" s="86" t="s">
        <v>76</v>
      </c>
      <c r="C59" s="12" t="s">
        <v>48</v>
      </c>
      <c r="D59" s="9" t="s">
        <v>96</v>
      </c>
      <c r="E59" s="36">
        <v>200</v>
      </c>
      <c r="F59" s="21">
        <v>47.7</v>
      </c>
      <c r="G59" s="21"/>
    </row>
    <row r="60" spans="1:7" ht="15.65">
      <c r="A60" s="26"/>
      <c r="B60" s="31" t="s">
        <v>77</v>
      </c>
      <c r="C60" s="12" t="s">
        <v>48</v>
      </c>
      <c r="D60" s="9" t="s">
        <v>96</v>
      </c>
      <c r="E60" s="36">
        <v>200</v>
      </c>
      <c r="F60" s="21">
        <v>6.8</v>
      </c>
      <c r="G60" s="21"/>
    </row>
    <row r="61" spans="1:7" ht="31.3">
      <c r="A61" s="34" t="s">
        <v>88</v>
      </c>
      <c r="B61" s="32"/>
      <c r="C61" s="12" t="s">
        <v>48</v>
      </c>
      <c r="D61" s="9" t="s">
        <v>50</v>
      </c>
      <c r="E61" s="9">
        <v>200</v>
      </c>
      <c r="F61" s="21">
        <v>156</v>
      </c>
      <c r="G61" s="21">
        <v>126.7</v>
      </c>
    </row>
    <row r="62" spans="1:7" ht="15.65">
      <c r="A62" s="34" t="s">
        <v>85</v>
      </c>
      <c r="B62" s="32"/>
      <c r="C62" s="12"/>
      <c r="D62" s="9" t="s">
        <v>67</v>
      </c>
      <c r="E62" s="9">
        <v>200</v>
      </c>
      <c r="F62" s="30">
        <f>F63+F64</f>
        <v>85</v>
      </c>
      <c r="G62" s="30">
        <f t="shared" ref="G62" si="2">G63+G64</f>
        <v>40</v>
      </c>
    </row>
    <row r="63" spans="1:7" ht="15.65">
      <c r="A63" s="26"/>
      <c r="B63" s="32"/>
      <c r="C63" s="12" t="s">
        <v>55</v>
      </c>
      <c r="D63" s="9" t="s">
        <v>56</v>
      </c>
      <c r="E63" s="9">
        <v>200</v>
      </c>
      <c r="F63" s="21">
        <v>40</v>
      </c>
      <c r="G63" s="21">
        <v>40</v>
      </c>
    </row>
    <row r="64" spans="1:7" ht="15.65">
      <c r="A64" s="26"/>
      <c r="B64" s="32"/>
      <c r="C64" s="12" t="s">
        <v>55</v>
      </c>
      <c r="D64" s="9" t="s">
        <v>99</v>
      </c>
      <c r="E64" s="9">
        <v>500</v>
      </c>
      <c r="F64" s="21">
        <v>45</v>
      </c>
      <c r="G64" s="21"/>
    </row>
    <row r="65" spans="1:7" ht="15.65">
      <c r="A65" s="34" t="s">
        <v>86</v>
      </c>
      <c r="B65" s="32"/>
      <c r="C65" s="12" t="s">
        <v>43</v>
      </c>
      <c r="D65" s="14" t="s">
        <v>93</v>
      </c>
      <c r="E65" s="9">
        <v>200</v>
      </c>
      <c r="F65" s="21">
        <v>50</v>
      </c>
      <c r="G65" s="21"/>
    </row>
    <row r="66" spans="1:7" ht="15.65">
      <c r="A66" s="34" t="s">
        <v>61</v>
      </c>
      <c r="B66" s="89"/>
      <c r="C66" s="4"/>
      <c r="D66" s="9" t="s">
        <v>71</v>
      </c>
      <c r="E66" s="14"/>
      <c r="F66" s="30">
        <f>F67</f>
        <v>150</v>
      </c>
      <c r="G66" s="30">
        <f>G67</f>
        <v>0</v>
      </c>
    </row>
    <row r="67" spans="1:7" ht="15.65">
      <c r="A67" s="34"/>
      <c r="B67" s="89"/>
      <c r="C67" s="4" t="s">
        <v>43</v>
      </c>
      <c r="D67" s="9" t="s">
        <v>65</v>
      </c>
      <c r="E67" s="14">
        <v>200</v>
      </c>
      <c r="F67" s="21">
        <v>150</v>
      </c>
      <c r="G67" s="21"/>
    </row>
    <row r="68" spans="1:7" ht="31.3">
      <c r="A68" s="41" t="s">
        <v>83</v>
      </c>
      <c r="B68" s="90"/>
      <c r="C68" s="4"/>
      <c r="D68" s="8" t="s">
        <v>62</v>
      </c>
      <c r="E68" s="14"/>
      <c r="F68" s="42">
        <f>F69</f>
        <v>15</v>
      </c>
      <c r="G68" s="42">
        <f>G69</f>
        <v>0</v>
      </c>
    </row>
    <row r="69" spans="1:7" ht="15.65">
      <c r="A69" s="37" t="s">
        <v>84</v>
      </c>
      <c r="B69" s="91"/>
      <c r="C69" s="4" t="s">
        <v>43</v>
      </c>
      <c r="D69" s="14" t="s">
        <v>63</v>
      </c>
      <c r="E69" s="14">
        <v>200</v>
      </c>
      <c r="F69" s="21">
        <v>15</v>
      </c>
      <c r="G69" s="21"/>
    </row>
    <row r="70" spans="1:7" ht="15.65">
      <c r="A70" s="41" t="s">
        <v>81</v>
      </c>
      <c r="B70" s="90"/>
      <c r="C70" s="4"/>
      <c r="D70" s="8" t="s">
        <v>64</v>
      </c>
      <c r="E70" s="14"/>
      <c r="F70" s="42">
        <f>F71</f>
        <v>17920.899999999998</v>
      </c>
      <c r="G70" s="42">
        <f>G71</f>
        <v>729</v>
      </c>
    </row>
    <row r="71" spans="1:7" ht="31.3">
      <c r="A71" s="34" t="s">
        <v>95</v>
      </c>
      <c r="B71" s="89"/>
      <c r="C71" s="4"/>
      <c r="D71" s="14" t="s">
        <v>72</v>
      </c>
      <c r="E71" s="14"/>
      <c r="F71" s="30">
        <f>F72+F73+F74</f>
        <v>17920.899999999998</v>
      </c>
      <c r="G71" s="30">
        <f>G72+G73+G74</f>
        <v>729</v>
      </c>
    </row>
    <row r="72" spans="1:7" ht="15.65">
      <c r="A72" s="26"/>
      <c r="B72" s="89"/>
      <c r="C72" s="4" t="s">
        <v>46</v>
      </c>
      <c r="D72" s="14" t="s">
        <v>68</v>
      </c>
      <c r="E72" s="14">
        <v>200</v>
      </c>
      <c r="F72" s="21">
        <v>16194.4</v>
      </c>
      <c r="G72" s="21">
        <v>729</v>
      </c>
    </row>
    <row r="73" spans="1:7" ht="15.65">
      <c r="A73" s="29"/>
      <c r="B73" s="83" t="s">
        <v>76</v>
      </c>
      <c r="C73" s="4" t="s">
        <v>46</v>
      </c>
      <c r="D73" s="14" t="s">
        <v>73</v>
      </c>
      <c r="E73" s="14">
        <v>200</v>
      </c>
      <c r="F73" s="21">
        <v>1724.7</v>
      </c>
      <c r="G73" s="21"/>
    </row>
    <row r="74" spans="1:7" ht="15.65">
      <c r="A74" s="29"/>
      <c r="B74" s="32" t="s">
        <v>77</v>
      </c>
      <c r="C74" s="4" t="s">
        <v>46</v>
      </c>
      <c r="D74" s="14" t="s">
        <v>73</v>
      </c>
      <c r="E74" s="14">
        <v>200</v>
      </c>
      <c r="F74" s="21">
        <v>1.8</v>
      </c>
      <c r="G74" s="21"/>
    </row>
    <row r="75" spans="1:7" ht="15.65">
      <c r="A75" s="15" t="s">
        <v>82</v>
      </c>
      <c r="B75" s="92"/>
      <c r="C75" s="16" t="s">
        <v>51</v>
      </c>
      <c r="D75" s="17" t="s">
        <v>57</v>
      </c>
      <c r="E75" s="17">
        <v>800</v>
      </c>
      <c r="F75" s="24"/>
      <c r="G75" s="24"/>
    </row>
    <row r="76" spans="1:7" ht="15.65">
      <c r="A76" s="11" t="s">
        <v>9</v>
      </c>
      <c r="B76" s="78"/>
      <c r="C76" s="12"/>
      <c r="D76" s="13"/>
      <c r="E76" s="13"/>
      <c r="F76" s="42">
        <f>F6+F11+F45+F75+F68+F70</f>
        <v>35035.899999999994</v>
      </c>
      <c r="G76" s="42">
        <f>G6+G11+G45+G75+G68+G70</f>
        <v>4458.7</v>
      </c>
    </row>
    <row r="77" spans="1:7" ht="15.65">
      <c r="A77" s="94"/>
      <c r="B77" s="95"/>
      <c r="C77" s="96"/>
      <c r="D77" s="97"/>
      <c r="E77" s="96" t="s">
        <v>75</v>
      </c>
      <c r="F77" s="98">
        <f>F43+F44</f>
        <v>340</v>
      </c>
      <c r="G77" s="98">
        <f>G43+G44</f>
        <v>74.7</v>
      </c>
    </row>
    <row r="78" spans="1:7" ht="15.65">
      <c r="A78" s="94" t="s">
        <v>105</v>
      </c>
      <c r="B78" s="95"/>
      <c r="C78" s="96"/>
      <c r="D78" s="97"/>
      <c r="E78" s="96" t="s">
        <v>74</v>
      </c>
      <c r="F78" s="98">
        <f>F40+F49+F51+F59+F73</f>
        <v>2186.8000000000002</v>
      </c>
      <c r="G78" s="98">
        <f>G40+G49+G51+G59+G73</f>
        <v>0</v>
      </c>
    </row>
  </sheetData>
  <mergeCells count="44">
    <mergeCell ref="G47:G48"/>
    <mergeCell ref="A47:A48"/>
    <mergeCell ref="C47:C48"/>
    <mergeCell ref="D47:D48"/>
    <mergeCell ref="E47:E48"/>
    <mergeCell ref="F47:F48"/>
    <mergeCell ref="G33:G34"/>
    <mergeCell ref="A45:A46"/>
    <mergeCell ref="C45:C46"/>
    <mergeCell ref="D45:D46"/>
    <mergeCell ref="E45:E46"/>
    <mergeCell ref="F45:F46"/>
    <mergeCell ref="G45:G46"/>
    <mergeCell ref="A33:A34"/>
    <mergeCell ref="C33:C34"/>
    <mergeCell ref="D33:D34"/>
    <mergeCell ref="E33:E34"/>
    <mergeCell ref="F33:F34"/>
    <mergeCell ref="G19:G20"/>
    <mergeCell ref="A26:A28"/>
    <mergeCell ref="C26:C28"/>
    <mergeCell ref="D26:D28"/>
    <mergeCell ref="E26:E28"/>
    <mergeCell ref="F26:F28"/>
    <mergeCell ref="G26:G28"/>
    <mergeCell ref="A19:A20"/>
    <mergeCell ref="C19:C20"/>
    <mergeCell ref="D19:D20"/>
    <mergeCell ref="E19:E20"/>
    <mergeCell ref="F19:F20"/>
    <mergeCell ref="G7:G8"/>
    <mergeCell ref="A14:A15"/>
    <mergeCell ref="C14:C15"/>
    <mergeCell ref="D14:D15"/>
    <mergeCell ref="E14:E15"/>
    <mergeCell ref="F14:F15"/>
    <mergeCell ref="G14:G15"/>
    <mergeCell ref="A1:F2"/>
    <mergeCell ref="A3:F3"/>
    <mergeCell ref="A7:A8"/>
    <mergeCell ref="C7:C8"/>
    <mergeCell ref="D7:D8"/>
    <mergeCell ref="E7:E8"/>
    <mergeCell ref="F7:F8"/>
  </mergeCells>
  <pageMargins left="0.70866141732283472" right="0.32" top="0.74803149606299213" bottom="0.44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Администратор1</dc:creator>
  <cp:lastModifiedBy>IOgnerubova</cp:lastModifiedBy>
  <cp:lastPrinted>2024-04-05T06:12:59Z</cp:lastPrinted>
  <dcterms:created xsi:type="dcterms:W3CDTF">2015-03-06T04:53:28Z</dcterms:created>
  <dcterms:modified xsi:type="dcterms:W3CDTF">2024-04-05T06:13:01Z</dcterms:modified>
</cp:coreProperties>
</file>